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0　卓球専門部\00　愛媛県高体連卓球専門部\R07年度\20　県内大会\26　春季大会\"/>
    </mc:Choice>
  </mc:AlternateContent>
  <xr:revisionPtr revIDLastSave="0" documentId="8_{0DBB5C7F-7743-4B65-9765-DE48C55D1931}" xr6:coauthVersionLast="47" xr6:coauthVersionMax="47" xr10:uidLastSave="{00000000-0000-0000-0000-000000000000}"/>
  <bookViews>
    <workbookView xWindow="28680" yWindow="-120" windowWidth="19440" windowHeight="15600" activeTab="2" xr2:uid="{00000000-000D-0000-FFFF-FFFF00000000}"/>
  </bookViews>
  <sheets>
    <sheet name="１部申込書" sheetId="15" r:id="rId1"/>
    <sheet name="２部申込書" sheetId="17" r:id="rId2"/>
    <sheet name="３部申込書" sheetId="18" r:id="rId3"/>
    <sheet name="記入例" sheetId="13" r:id="rId4"/>
    <sheet name="見本" sheetId="6" state="hidden" r:id="rId5"/>
    <sheet name="氏名５文字関数" sheetId="2" state="hidden" r:id="rId6"/>
  </sheets>
  <definedNames>
    <definedName name="_xlnm.Print_Area" localSheetId="0">'１部申込書'!$A$1:$O$44</definedName>
    <definedName name="_xlnm.Print_Area" localSheetId="1">'２部申込書'!$A$1:$O$44</definedName>
    <definedName name="_xlnm.Print_Area" localSheetId="2">'３部申込書'!$A$1:$O$44</definedName>
    <definedName name="_xlnm.Print_Area" localSheetId="3">記入例!$A$1:$Q$39</definedName>
    <definedName name="_xlnm.Print_Area" localSheetId="4">見本!$A$1:$Q$53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8" l="1"/>
  <c r="A1" i="17"/>
  <c r="A1" i="15"/>
  <c r="N17" i="15"/>
  <c r="N17" i="17"/>
  <c r="N17" i="18"/>
  <c r="N17" i="13"/>
  <c r="A1" i="13"/>
  <c r="AB46" i="18"/>
  <c r="AA46" i="18"/>
  <c r="T46" i="18"/>
  <c r="S46" i="18"/>
  <c r="AB45" i="18"/>
  <c r="AA45" i="18"/>
  <c r="T45" i="18"/>
  <c r="S45" i="18"/>
  <c r="AB44" i="18"/>
  <c r="AA44" i="18"/>
  <c r="X44" i="18"/>
  <c r="W44" i="18"/>
  <c r="T44" i="18"/>
  <c r="S44" i="18"/>
  <c r="AB43" i="18"/>
  <c r="AA43" i="18"/>
  <c r="X43" i="18"/>
  <c r="W43" i="18"/>
  <c r="T43" i="18"/>
  <c r="S43" i="18"/>
  <c r="AB42" i="18"/>
  <c r="AA42" i="18"/>
  <c r="X42" i="18"/>
  <c r="W42" i="18"/>
  <c r="T42" i="18"/>
  <c r="S42" i="18"/>
  <c r="AB41" i="18"/>
  <c r="AA41" i="18"/>
  <c r="X41" i="18"/>
  <c r="W41" i="18"/>
  <c r="T41" i="18"/>
  <c r="S41" i="18"/>
  <c r="AB40" i="18"/>
  <c r="AA40" i="18"/>
  <c r="X40" i="18"/>
  <c r="W40" i="18"/>
  <c r="T40" i="18"/>
  <c r="S40" i="18"/>
  <c r="AB39" i="18"/>
  <c r="AA39" i="18"/>
  <c r="X39" i="18"/>
  <c r="W39" i="18"/>
  <c r="T39" i="18"/>
  <c r="S39" i="18"/>
  <c r="AB38" i="18"/>
  <c r="AA38" i="18"/>
  <c r="X38" i="18"/>
  <c r="W38" i="18"/>
  <c r="T38" i="18"/>
  <c r="S38" i="18"/>
  <c r="AB37" i="18"/>
  <c r="AA37" i="18"/>
  <c r="X37" i="18"/>
  <c r="W37" i="18"/>
  <c r="T37" i="18"/>
  <c r="S37" i="18"/>
  <c r="AB36" i="18"/>
  <c r="AA36" i="18"/>
  <c r="X36" i="18"/>
  <c r="W36" i="18"/>
  <c r="T36" i="18"/>
  <c r="S36" i="18"/>
  <c r="AB35" i="18"/>
  <c r="AA35" i="18"/>
  <c r="X35" i="18"/>
  <c r="W35" i="18"/>
  <c r="T35" i="18"/>
  <c r="S35" i="18"/>
  <c r="AB34" i="18"/>
  <c r="AA34" i="18"/>
  <c r="X34" i="18"/>
  <c r="W34" i="18"/>
  <c r="T34" i="18"/>
  <c r="S34" i="18"/>
  <c r="AB33" i="18"/>
  <c r="AA33" i="18"/>
  <c r="X33" i="18"/>
  <c r="W33" i="18"/>
  <c r="T33" i="18"/>
  <c r="S33" i="18"/>
  <c r="AB32" i="18"/>
  <c r="AA32" i="18"/>
  <c r="X32" i="18"/>
  <c r="W32" i="18"/>
  <c r="T32" i="18"/>
  <c r="S32" i="18"/>
  <c r="AB31" i="18"/>
  <c r="AA31" i="18"/>
  <c r="X31" i="18"/>
  <c r="W31" i="18"/>
  <c r="T31" i="18"/>
  <c r="S31" i="18"/>
  <c r="AB30" i="18"/>
  <c r="AA30" i="18"/>
  <c r="X30" i="18"/>
  <c r="W30" i="18"/>
  <c r="T30" i="18"/>
  <c r="S30" i="18"/>
  <c r="AB29" i="18"/>
  <c r="AA29" i="18"/>
  <c r="X29" i="18"/>
  <c r="W29" i="18"/>
  <c r="T29" i="18"/>
  <c r="S29" i="18"/>
  <c r="AB28" i="18"/>
  <c r="AA28" i="18"/>
  <c r="X28" i="18"/>
  <c r="W28" i="18"/>
  <c r="T28" i="18"/>
  <c r="S28" i="18"/>
  <c r="AB27" i="18"/>
  <c r="AA27" i="18"/>
  <c r="X27" i="18"/>
  <c r="W27" i="18"/>
  <c r="T27" i="18"/>
  <c r="S27" i="18"/>
  <c r="AB26" i="18"/>
  <c r="AA26" i="18"/>
  <c r="X26" i="18"/>
  <c r="W26" i="18"/>
  <c r="T26" i="18"/>
  <c r="S26" i="18"/>
  <c r="AB25" i="18"/>
  <c r="AA25" i="18"/>
  <c r="X25" i="18"/>
  <c r="W25" i="18"/>
  <c r="T25" i="18"/>
  <c r="S25" i="18"/>
  <c r="AB24" i="18"/>
  <c r="AA24" i="18"/>
  <c r="X24" i="18"/>
  <c r="W24" i="18"/>
  <c r="T24" i="18"/>
  <c r="S24" i="18"/>
  <c r="AB23" i="18"/>
  <c r="AA23" i="18"/>
  <c r="X23" i="18"/>
  <c r="W23" i="18"/>
  <c r="T23" i="18"/>
  <c r="S23" i="18"/>
  <c r="AB22" i="18"/>
  <c r="AA22" i="18"/>
  <c r="X22" i="18"/>
  <c r="W22" i="18"/>
  <c r="T22" i="18"/>
  <c r="S22" i="18"/>
  <c r="AB21" i="18"/>
  <c r="AA21" i="18"/>
  <c r="X21" i="18"/>
  <c r="W21" i="18"/>
  <c r="T21" i="18"/>
  <c r="S21" i="18"/>
  <c r="AB20" i="18"/>
  <c r="AA20" i="18"/>
  <c r="X20" i="18"/>
  <c r="W20" i="18"/>
  <c r="T20" i="18"/>
  <c r="S20" i="18"/>
  <c r="X14" i="18"/>
  <c r="T14" i="18"/>
  <c r="S14" i="18"/>
  <c r="X13" i="18"/>
  <c r="T13" i="18"/>
  <c r="S13" i="18"/>
  <c r="X12" i="18"/>
  <c r="T12" i="18"/>
  <c r="S12" i="18"/>
  <c r="X11" i="18"/>
  <c r="T11" i="18"/>
  <c r="S11" i="18"/>
  <c r="X10" i="18"/>
  <c r="T10" i="18"/>
  <c r="S10" i="18"/>
  <c r="X9" i="18"/>
  <c r="T9" i="18"/>
  <c r="S9" i="18"/>
  <c r="X8" i="18"/>
  <c r="T8" i="18"/>
  <c r="S8" i="18"/>
  <c r="X7" i="18"/>
  <c r="T7" i="18"/>
  <c r="S7" i="18"/>
  <c r="AB6" i="18"/>
  <c r="AA6" i="18"/>
  <c r="Z6" i="18"/>
  <c r="X6" i="18"/>
  <c r="AB46" i="17"/>
  <c r="AA46" i="17"/>
  <c r="T46" i="17"/>
  <c r="S46" i="17"/>
  <c r="AB45" i="17"/>
  <c r="AA45" i="17"/>
  <c r="T45" i="17"/>
  <c r="S45" i="17"/>
  <c r="AB44" i="17"/>
  <c r="AA44" i="17"/>
  <c r="X44" i="17"/>
  <c r="W44" i="17"/>
  <c r="T44" i="17"/>
  <c r="S44" i="17"/>
  <c r="AB43" i="17"/>
  <c r="AA43" i="17"/>
  <c r="X43" i="17"/>
  <c r="W43" i="17"/>
  <c r="T43" i="17"/>
  <c r="S43" i="17"/>
  <c r="AB42" i="17"/>
  <c r="AA42" i="17"/>
  <c r="X42" i="17"/>
  <c r="W42" i="17"/>
  <c r="T42" i="17"/>
  <c r="S42" i="17"/>
  <c r="AB41" i="17"/>
  <c r="AA41" i="17"/>
  <c r="X41" i="17"/>
  <c r="W41" i="17"/>
  <c r="T41" i="17"/>
  <c r="S41" i="17"/>
  <c r="AB40" i="17"/>
  <c r="AA40" i="17"/>
  <c r="X40" i="17"/>
  <c r="W40" i="17"/>
  <c r="T40" i="17"/>
  <c r="S40" i="17"/>
  <c r="AB39" i="17"/>
  <c r="AA39" i="17"/>
  <c r="X39" i="17"/>
  <c r="W39" i="17"/>
  <c r="T39" i="17"/>
  <c r="S39" i="17"/>
  <c r="AB38" i="17"/>
  <c r="AA38" i="17"/>
  <c r="X38" i="17"/>
  <c r="W38" i="17"/>
  <c r="T38" i="17"/>
  <c r="S38" i="17"/>
  <c r="AB37" i="17"/>
  <c r="AA37" i="17"/>
  <c r="X37" i="17"/>
  <c r="W37" i="17"/>
  <c r="T37" i="17"/>
  <c r="S37" i="17"/>
  <c r="AB36" i="17"/>
  <c r="AA36" i="17"/>
  <c r="X36" i="17"/>
  <c r="W36" i="17"/>
  <c r="T36" i="17"/>
  <c r="S36" i="17"/>
  <c r="AB35" i="17"/>
  <c r="AA35" i="17"/>
  <c r="X35" i="17"/>
  <c r="W35" i="17"/>
  <c r="T35" i="17"/>
  <c r="S35" i="17"/>
  <c r="AB34" i="17"/>
  <c r="AA34" i="17"/>
  <c r="X34" i="17"/>
  <c r="W34" i="17"/>
  <c r="T34" i="17"/>
  <c r="S34" i="17"/>
  <c r="AB33" i="17"/>
  <c r="AA33" i="17"/>
  <c r="X33" i="17"/>
  <c r="W33" i="17"/>
  <c r="T33" i="17"/>
  <c r="S33" i="17"/>
  <c r="AB32" i="17"/>
  <c r="AA32" i="17"/>
  <c r="X32" i="17"/>
  <c r="W32" i="17"/>
  <c r="T32" i="17"/>
  <c r="S32" i="17"/>
  <c r="AB31" i="17"/>
  <c r="AA31" i="17"/>
  <c r="X31" i="17"/>
  <c r="W31" i="17"/>
  <c r="T31" i="17"/>
  <c r="S31" i="17"/>
  <c r="AB30" i="17"/>
  <c r="AA30" i="17"/>
  <c r="X30" i="17"/>
  <c r="W30" i="17"/>
  <c r="T30" i="17"/>
  <c r="S30" i="17"/>
  <c r="AB29" i="17"/>
  <c r="AA29" i="17"/>
  <c r="X29" i="17"/>
  <c r="W29" i="17"/>
  <c r="T29" i="17"/>
  <c r="S29" i="17"/>
  <c r="AB28" i="17"/>
  <c r="AA28" i="17"/>
  <c r="X28" i="17"/>
  <c r="W28" i="17"/>
  <c r="T28" i="17"/>
  <c r="S28" i="17"/>
  <c r="AB27" i="17"/>
  <c r="AA27" i="17"/>
  <c r="X27" i="17"/>
  <c r="W27" i="17"/>
  <c r="T27" i="17"/>
  <c r="S27" i="17"/>
  <c r="AB26" i="17"/>
  <c r="AA26" i="17"/>
  <c r="X26" i="17"/>
  <c r="W26" i="17"/>
  <c r="T26" i="17"/>
  <c r="S26" i="17"/>
  <c r="AB25" i="17"/>
  <c r="AA25" i="17"/>
  <c r="X25" i="17"/>
  <c r="W25" i="17"/>
  <c r="T25" i="17"/>
  <c r="S25" i="17"/>
  <c r="AB24" i="17"/>
  <c r="AA24" i="17"/>
  <c r="X24" i="17"/>
  <c r="W24" i="17"/>
  <c r="T24" i="17"/>
  <c r="S24" i="17"/>
  <c r="AB23" i="17"/>
  <c r="AA23" i="17"/>
  <c r="X23" i="17"/>
  <c r="W23" i="17"/>
  <c r="T23" i="17"/>
  <c r="S23" i="17"/>
  <c r="AB22" i="17"/>
  <c r="AA22" i="17"/>
  <c r="X22" i="17"/>
  <c r="W22" i="17"/>
  <c r="T22" i="17"/>
  <c r="S22" i="17"/>
  <c r="AB21" i="17"/>
  <c r="AA21" i="17"/>
  <c r="X21" i="17"/>
  <c r="W21" i="17"/>
  <c r="T21" i="17"/>
  <c r="S21" i="17"/>
  <c r="AB20" i="17"/>
  <c r="AA20" i="17"/>
  <c r="X20" i="17"/>
  <c r="W20" i="17"/>
  <c r="T20" i="17"/>
  <c r="S20" i="17"/>
  <c r="X14" i="17"/>
  <c r="T14" i="17"/>
  <c r="S14" i="17"/>
  <c r="X13" i="17"/>
  <c r="T13" i="17"/>
  <c r="S13" i="17"/>
  <c r="X12" i="17"/>
  <c r="T12" i="17"/>
  <c r="S12" i="17"/>
  <c r="X11" i="17"/>
  <c r="T11" i="17"/>
  <c r="S11" i="17"/>
  <c r="X10" i="17"/>
  <c r="T10" i="17"/>
  <c r="S10" i="17"/>
  <c r="X9" i="17"/>
  <c r="T9" i="17"/>
  <c r="S9" i="17"/>
  <c r="X8" i="17"/>
  <c r="T8" i="17"/>
  <c r="S8" i="17"/>
  <c r="X7" i="17"/>
  <c r="T7" i="17"/>
  <c r="S7" i="17"/>
  <c r="AB6" i="17"/>
  <c r="AA6" i="17"/>
  <c r="Z6" i="17"/>
  <c r="X6" i="17"/>
  <c r="G41" i="13" l="1"/>
  <c r="G40" i="13"/>
  <c r="X44" i="13"/>
  <c r="W44" i="13"/>
  <c r="AB44" i="13"/>
  <c r="AA44" i="13"/>
  <c r="T44" i="13"/>
  <c r="S44" i="13"/>
  <c r="X43" i="13"/>
  <c r="W43" i="13"/>
  <c r="AB43" i="13"/>
  <c r="AA43" i="13"/>
  <c r="T43" i="13"/>
  <c r="S43" i="13"/>
  <c r="X42" i="13"/>
  <c r="W42" i="13"/>
  <c r="AB42" i="13"/>
  <c r="AA42" i="13"/>
  <c r="T42" i="13"/>
  <c r="S42" i="13"/>
  <c r="W41" i="13"/>
  <c r="AB41" i="13"/>
  <c r="AA41" i="13"/>
  <c r="T41" i="13"/>
  <c r="S41" i="13"/>
  <c r="W40" i="13"/>
  <c r="AB40" i="13"/>
  <c r="AA40" i="13"/>
  <c r="T40" i="13"/>
  <c r="S40" i="13"/>
  <c r="X40" i="13" s="1"/>
  <c r="X39" i="15"/>
  <c r="W39" i="15"/>
  <c r="AB39" i="15"/>
  <c r="AA39" i="15"/>
  <c r="T39" i="15"/>
  <c r="S39" i="15"/>
  <c r="X38" i="15"/>
  <c r="W38" i="15"/>
  <c r="AB38" i="15"/>
  <c r="AA38" i="15"/>
  <c r="T38" i="15"/>
  <c r="S38" i="15"/>
  <c r="X37" i="15"/>
  <c r="W37" i="15"/>
  <c r="AB37" i="15"/>
  <c r="AA37" i="15"/>
  <c r="T37" i="15"/>
  <c r="S37" i="15"/>
  <c r="X36" i="15"/>
  <c r="W36" i="15"/>
  <c r="AB36" i="15"/>
  <c r="AA36" i="15"/>
  <c r="T36" i="15"/>
  <c r="S36" i="15"/>
  <c r="X35" i="15"/>
  <c r="W35" i="15"/>
  <c r="AB35" i="15"/>
  <c r="AA35" i="15"/>
  <c r="T35" i="15"/>
  <c r="S35" i="15"/>
  <c r="AB6" i="15"/>
  <c r="AA6" i="15"/>
  <c r="Z6" i="15"/>
  <c r="AB6" i="13"/>
  <c r="AA6" i="13"/>
  <c r="Z6" i="13"/>
  <c r="AB46" i="15"/>
  <c r="AA46" i="15"/>
  <c r="T46" i="15"/>
  <c r="S46" i="15"/>
  <c r="AB45" i="15"/>
  <c r="AA45" i="15"/>
  <c r="T45" i="15"/>
  <c r="S45" i="15"/>
  <c r="W44" i="15"/>
  <c r="AB44" i="15"/>
  <c r="AA44" i="15"/>
  <c r="T44" i="15"/>
  <c r="X44" i="15"/>
  <c r="S44" i="15"/>
  <c r="W43" i="15"/>
  <c r="AB43" i="15"/>
  <c r="AA43" i="15"/>
  <c r="T43" i="15"/>
  <c r="X43" i="15"/>
  <c r="S43" i="15"/>
  <c r="W42" i="15"/>
  <c r="AB42" i="15"/>
  <c r="AA42" i="15"/>
  <c r="T42" i="15"/>
  <c r="X42" i="15"/>
  <c r="S42" i="15"/>
  <c r="W41" i="15"/>
  <c r="AB41" i="15"/>
  <c r="AA41" i="15"/>
  <c r="T41" i="15"/>
  <c r="X41" i="15"/>
  <c r="S41" i="15"/>
  <c r="W40" i="15"/>
  <c r="AB40" i="15"/>
  <c r="AA40" i="15"/>
  <c r="T40" i="15"/>
  <c r="X40" i="15"/>
  <c r="S40" i="15"/>
  <c r="W34" i="15"/>
  <c r="AB34" i="15"/>
  <c r="AA34" i="15"/>
  <c r="T34" i="15"/>
  <c r="X34" i="15"/>
  <c r="S34" i="15"/>
  <c r="W33" i="15"/>
  <c r="AB33" i="15"/>
  <c r="AA33" i="15"/>
  <c r="T33" i="15"/>
  <c r="X33" i="15"/>
  <c r="S33" i="15"/>
  <c r="W32" i="15"/>
  <c r="AB32" i="15"/>
  <c r="AA32" i="15"/>
  <c r="T32" i="15"/>
  <c r="X32" i="15"/>
  <c r="S32" i="15"/>
  <c r="W31" i="15"/>
  <c r="AB31" i="15"/>
  <c r="AA31" i="15"/>
  <c r="T31" i="15"/>
  <c r="X31" i="15"/>
  <c r="S31" i="15"/>
  <c r="W30" i="15"/>
  <c r="AB30" i="15"/>
  <c r="AA30" i="15"/>
  <c r="T30" i="15"/>
  <c r="X30" i="15"/>
  <c r="S30" i="15"/>
  <c r="W29" i="15"/>
  <c r="AB29" i="15"/>
  <c r="AA29" i="15"/>
  <c r="T29" i="15"/>
  <c r="X29" i="15"/>
  <c r="S29" i="15"/>
  <c r="W28" i="15"/>
  <c r="AB28" i="15"/>
  <c r="AA28" i="15"/>
  <c r="T28" i="15"/>
  <c r="X28" i="15"/>
  <c r="S28" i="15"/>
  <c r="W27" i="15"/>
  <c r="AB27" i="15"/>
  <c r="AA27" i="15"/>
  <c r="T27" i="15"/>
  <c r="S27" i="15"/>
  <c r="X27" i="15"/>
  <c r="W26" i="15"/>
  <c r="AB26" i="15"/>
  <c r="AA26" i="15"/>
  <c r="T26" i="15"/>
  <c r="S26" i="15"/>
  <c r="W25" i="15"/>
  <c r="AB25" i="15"/>
  <c r="AA25" i="15"/>
  <c r="T25" i="15"/>
  <c r="S25" i="15"/>
  <c r="W24" i="15"/>
  <c r="AB24" i="15"/>
  <c r="AA24" i="15"/>
  <c r="T24" i="15"/>
  <c r="S24" i="15"/>
  <c r="W23" i="15"/>
  <c r="AB23" i="15"/>
  <c r="AA23" i="15"/>
  <c r="T23" i="15"/>
  <c r="S23" i="15"/>
  <c r="X23" i="15"/>
  <c r="W22" i="15"/>
  <c r="AB22" i="15"/>
  <c r="AA22" i="15"/>
  <c r="T22" i="15"/>
  <c r="S22" i="15"/>
  <c r="W21" i="15"/>
  <c r="AB21" i="15"/>
  <c r="AA21" i="15"/>
  <c r="T21" i="15"/>
  <c r="S21" i="15"/>
  <c r="X21" i="15"/>
  <c r="W20" i="15"/>
  <c r="AB20" i="15"/>
  <c r="AA20" i="15"/>
  <c r="T20" i="15"/>
  <c r="S20" i="15"/>
  <c r="T14" i="15"/>
  <c r="X14" i="15"/>
  <c r="S14" i="15"/>
  <c r="T13" i="15"/>
  <c r="S13" i="15"/>
  <c r="X13" i="15"/>
  <c r="T12" i="15"/>
  <c r="S12" i="15"/>
  <c r="X12" i="15"/>
  <c r="T11" i="15"/>
  <c r="S11" i="15"/>
  <c r="X11" i="15"/>
  <c r="T10" i="15"/>
  <c r="X10" i="15"/>
  <c r="S10" i="15"/>
  <c r="T9" i="15"/>
  <c r="S9" i="15"/>
  <c r="X9" i="15"/>
  <c r="T8" i="15"/>
  <c r="S8" i="15"/>
  <c r="X8" i="15"/>
  <c r="T7" i="15"/>
  <c r="S7" i="15"/>
  <c r="X7" i="15"/>
  <c r="X6" i="15"/>
  <c r="X6" i="13"/>
  <c r="T7" i="13"/>
  <c r="S7" i="13"/>
  <c r="T14" i="13"/>
  <c r="X14" i="13" s="1"/>
  <c r="S14" i="13"/>
  <c r="T13" i="13"/>
  <c r="S13" i="13"/>
  <c r="X13" i="13" s="1"/>
  <c r="T12" i="13"/>
  <c r="S12" i="13"/>
  <c r="X12" i="13" s="1"/>
  <c r="T11" i="13"/>
  <c r="S11" i="13"/>
  <c r="X11" i="13" s="1"/>
  <c r="T10" i="13"/>
  <c r="S10" i="13"/>
  <c r="X10" i="13" s="1"/>
  <c r="T9" i="13"/>
  <c r="S9" i="13"/>
  <c r="T8" i="13"/>
  <c r="S8" i="13"/>
  <c r="X8" i="13" s="1"/>
  <c r="G26" i="13"/>
  <c r="G25" i="13"/>
  <c r="G24" i="13"/>
  <c r="G23" i="13"/>
  <c r="G22" i="13"/>
  <c r="G21" i="13"/>
  <c r="AB39" i="13"/>
  <c r="AB38" i="13"/>
  <c r="AB37" i="13"/>
  <c r="AB36" i="13"/>
  <c r="AB35" i="13"/>
  <c r="AB34" i="13"/>
  <c r="AB33" i="13"/>
  <c r="AB32" i="13"/>
  <c r="AB31" i="13"/>
  <c r="AB30" i="13"/>
  <c r="AB29" i="13"/>
  <c r="AB28" i="13"/>
  <c r="AB27" i="13"/>
  <c r="AB26" i="13"/>
  <c r="AB25" i="13"/>
  <c r="AB24" i="13"/>
  <c r="AB23" i="13"/>
  <c r="AB22" i="13"/>
  <c r="AB21" i="13"/>
  <c r="AB20" i="13"/>
  <c r="AA39" i="13"/>
  <c r="AA38" i="13"/>
  <c r="AA37" i="13"/>
  <c r="AA36" i="13"/>
  <c r="AA35" i="13"/>
  <c r="AA34" i="13"/>
  <c r="AA33" i="13"/>
  <c r="AA32" i="13"/>
  <c r="AA31" i="13"/>
  <c r="AA30" i="13"/>
  <c r="AA29" i="13"/>
  <c r="AA28" i="13"/>
  <c r="AA27" i="13"/>
  <c r="AA26" i="13"/>
  <c r="AA25" i="13"/>
  <c r="AA24" i="13"/>
  <c r="AA23" i="13"/>
  <c r="AA22" i="13"/>
  <c r="AA21" i="13"/>
  <c r="AA20" i="13"/>
  <c r="T39" i="13"/>
  <c r="S39" i="13"/>
  <c r="T38" i="13"/>
  <c r="S38" i="13"/>
  <c r="T37" i="13"/>
  <c r="S37" i="13"/>
  <c r="T36" i="13"/>
  <c r="S36" i="13"/>
  <c r="T35" i="13"/>
  <c r="S35" i="13"/>
  <c r="T34" i="13"/>
  <c r="S34" i="13"/>
  <c r="T33" i="13"/>
  <c r="S33" i="13"/>
  <c r="T32" i="13"/>
  <c r="S32" i="13"/>
  <c r="T31" i="13"/>
  <c r="S31" i="13"/>
  <c r="T30" i="13"/>
  <c r="S30" i="13"/>
  <c r="T29" i="13"/>
  <c r="S29" i="13"/>
  <c r="G20" i="13"/>
  <c r="AB46" i="13"/>
  <c r="AA46" i="13"/>
  <c r="T46" i="13"/>
  <c r="S46" i="13"/>
  <c r="AB45" i="13"/>
  <c r="AA45" i="13"/>
  <c r="T45" i="13"/>
  <c r="S45" i="13"/>
  <c r="X39" i="13"/>
  <c r="W39" i="13"/>
  <c r="X38" i="13"/>
  <c r="W38" i="13"/>
  <c r="X37" i="13"/>
  <c r="W37" i="13"/>
  <c r="X36" i="13"/>
  <c r="W36" i="13"/>
  <c r="X35" i="13"/>
  <c r="W35" i="13"/>
  <c r="X34" i="13"/>
  <c r="W34" i="13"/>
  <c r="X33" i="13"/>
  <c r="W33" i="13"/>
  <c r="X32" i="13"/>
  <c r="W32" i="13"/>
  <c r="X31" i="13"/>
  <c r="W31" i="13"/>
  <c r="X30" i="13"/>
  <c r="W30" i="13"/>
  <c r="X29" i="13"/>
  <c r="W29" i="13"/>
  <c r="W28" i="13"/>
  <c r="T28" i="13"/>
  <c r="X28" i="13"/>
  <c r="S28" i="13"/>
  <c r="W27" i="13"/>
  <c r="T27" i="13"/>
  <c r="X27" i="13"/>
  <c r="S27" i="13"/>
  <c r="W26" i="13"/>
  <c r="T26" i="13"/>
  <c r="S26" i="13"/>
  <c r="X26" i="13"/>
  <c r="W25" i="13"/>
  <c r="T25" i="13"/>
  <c r="S25" i="13"/>
  <c r="W24" i="13"/>
  <c r="T24" i="13"/>
  <c r="S24" i="13"/>
  <c r="X24" i="13" s="1"/>
  <c r="W23" i="13"/>
  <c r="T23" i="13"/>
  <c r="S23" i="13"/>
  <c r="W22" i="13"/>
  <c r="T22" i="13"/>
  <c r="S22" i="13"/>
  <c r="X22" i="13" s="1"/>
  <c r="W21" i="13"/>
  <c r="T21" i="13"/>
  <c r="S21" i="13"/>
  <c r="X21" i="13" s="1"/>
  <c r="W20" i="13"/>
  <c r="T20" i="13"/>
  <c r="S20" i="13"/>
  <c r="X45" i="6"/>
  <c r="W45" i="6"/>
  <c r="T45" i="6"/>
  <c r="S45" i="6"/>
  <c r="W21" i="6"/>
  <c r="T21" i="6"/>
  <c r="S21" i="6"/>
  <c r="G21" i="6"/>
  <c r="W22" i="6"/>
  <c r="W20" i="6"/>
  <c r="G26" i="6"/>
  <c r="G24" i="6"/>
  <c r="G23" i="6"/>
  <c r="G22" i="6"/>
  <c r="G13" i="6"/>
  <c r="G28" i="6"/>
  <c r="T28" i="6"/>
  <c r="S28" i="6"/>
  <c r="T27" i="6"/>
  <c r="X23" i="6" s="1"/>
  <c r="S27" i="6"/>
  <c r="G27" i="6"/>
  <c r="T26" i="6"/>
  <c r="S26" i="6"/>
  <c r="T25" i="6"/>
  <c r="S25" i="6"/>
  <c r="G25" i="6"/>
  <c r="T24" i="6"/>
  <c r="S24" i="6"/>
  <c r="W23" i="6"/>
  <c r="T23" i="6"/>
  <c r="S23" i="6"/>
  <c r="T22" i="6"/>
  <c r="S22" i="6"/>
  <c r="X20" i="6" s="1"/>
  <c r="T20" i="6"/>
  <c r="X19" i="6" s="1"/>
  <c r="S20" i="6"/>
  <c r="G20" i="6"/>
  <c r="W19" i="6"/>
  <c r="T19" i="6"/>
  <c r="S19" i="6"/>
  <c r="G19" i="6"/>
  <c r="A1" i="6"/>
  <c r="G12" i="6"/>
  <c r="G11" i="6"/>
  <c r="G10" i="6"/>
  <c r="G9" i="6"/>
  <c r="G8" i="6"/>
  <c r="G7" i="6"/>
  <c r="T41" i="6"/>
  <c r="S41" i="6"/>
  <c r="W53" i="6"/>
  <c r="W52" i="6"/>
  <c r="W51" i="6"/>
  <c r="W50" i="6"/>
  <c r="W49" i="6"/>
  <c r="W48" i="6"/>
  <c r="W47" i="6"/>
  <c r="W46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T53" i="6"/>
  <c r="S53" i="6"/>
  <c r="X53" i="6"/>
  <c r="T52" i="6"/>
  <c r="S52" i="6"/>
  <c r="X52" i="6"/>
  <c r="T51" i="6"/>
  <c r="S51" i="6"/>
  <c r="X51" i="6"/>
  <c r="T50" i="6"/>
  <c r="S50" i="6"/>
  <c r="X50" i="6"/>
  <c r="T49" i="6"/>
  <c r="S49" i="6"/>
  <c r="X49" i="6"/>
  <c r="T48" i="6"/>
  <c r="S48" i="6"/>
  <c r="X48" i="6"/>
  <c r="G48" i="6"/>
  <c r="T47" i="6"/>
  <c r="S47" i="6"/>
  <c r="X47" i="6"/>
  <c r="G47" i="6"/>
  <c r="T46" i="6"/>
  <c r="X46" i="6"/>
  <c r="S46" i="6"/>
  <c r="T44" i="6"/>
  <c r="S44" i="6"/>
  <c r="T43" i="6"/>
  <c r="S43" i="6"/>
  <c r="T42" i="6"/>
  <c r="S42" i="6"/>
  <c r="T40" i="6"/>
  <c r="S40" i="6"/>
  <c r="X40" i="6" s="1"/>
  <c r="G40" i="6"/>
  <c r="T39" i="6"/>
  <c r="S39" i="6"/>
  <c r="X39" i="6"/>
  <c r="G39" i="6"/>
  <c r="T38" i="6"/>
  <c r="S38" i="6"/>
  <c r="X38" i="6"/>
  <c r="G38" i="6"/>
  <c r="T37" i="6"/>
  <c r="S37" i="6"/>
  <c r="X37" i="6" s="1"/>
  <c r="G37" i="6"/>
  <c r="T36" i="6"/>
  <c r="S36" i="6"/>
  <c r="X36" i="6" s="1"/>
  <c r="G36" i="6"/>
  <c r="T35" i="6"/>
  <c r="S35" i="6"/>
  <c r="X35" i="6"/>
  <c r="G35" i="6"/>
  <c r="T34" i="6"/>
  <c r="S34" i="6"/>
  <c r="G34" i="6"/>
  <c r="T33" i="6"/>
  <c r="S33" i="6"/>
  <c r="X33" i="6" s="1"/>
  <c r="G33" i="6"/>
  <c r="T32" i="6"/>
  <c r="S32" i="6"/>
  <c r="X32" i="6"/>
  <c r="G32" i="6"/>
  <c r="F26" i="2"/>
  <c r="E26" i="2"/>
  <c r="D26" i="2"/>
  <c r="F25" i="2"/>
  <c r="E25" i="2"/>
  <c r="D25" i="2"/>
  <c r="F24" i="2"/>
  <c r="E24" i="2"/>
  <c r="D24" i="2"/>
  <c r="F23" i="2"/>
  <c r="E23" i="2"/>
  <c r="D23" i="2"/>
  <c r="F22" i="2"/>
  <c r="E22" i="2"/>
  <c r="D22" i="2"/>
  <c r="F21" i="2"/>
  <c r="E21" i="2"/>
  <c r="D21" i="2"/>
  <c r="E20" i="2"/>
  <c r="D20" i="2"/>
  <c r="F20" i="2"/>
  <c r="E19" i="2"/>
  <c r="D19" i="2"/>
  <c r="F19" i="2" s="1"/>
  <c r="E18" i="2"/>
  <c r="D18" i="2"/>
  <c r="F18" i="2" s="1"/>
  <c r="E17" i="2"/>
  <c r="F17" i="2" s="1"/>
  <c r="D17" i="2"/>
  <c r="E16" i="2"/>
  <c r="D16" i="2"/>
  <c r="F16" i="2" s="1"/>
  <c r="E15" i="2"/>
  <c r="D15" i="2"/>
  <c r="F15" i="2" s="1"/>
  <c r="E14" i="2"/>
  <c r="D14" i="2"/>
  <c r="F14" i="2" s="1"/>
  <c r="E13" i="2"/>
  <c r="D13" i="2"/>
  <c r="F13" i="2"/>
  <c r="E12" i="2"/>
  <c r="D12" i="2"/>
  <c r="F12" i="2"/>
  <c r="E11" i="2"/>
  <c r="D11" i="2"/>
  <c r="E10" i="2"/>
  <c r="D10" i="2"/>
  <c r="F10" i="2" s="1"/>
  <c r="E9" i="2"/>
  <c r="D9" i="2"/>
  <c r="F9" i="2"/>
  <c r="E8" i="2"/>
  <c r="D8" i="2"/>
  <c r="F8" i="2" s="1"/>
  <c r="E7" i="2"/>
  <c r="D7" i="2"/>
  <c r="F7" i="2" s="1"/>
  <c r="E6" i="2"/>
  <c r="D6" i="2"/>
  <c r="F6" i="2" s="1"/>
  <c r="E5" i="2"/>
  <c r="D5" i="2"/>
  <c r="F5" i="2"/>
  <c r="E4" i="2"/>
  <c r="D4" i="2"/>
  <c r="F4" i="2"/>
  <c r="X43" i="6"/>
  <c r="X44" i="6"/>
  <c r="X41" i="6"/>
  <c r="X42" i="6"/>
  <c r="X20" i="15"/>
  <c r="X22" i="15"/>
  <c r="X24" i="15"/>
  <c r="X25" i="15"/>
  <c r="X26" i="15"/>
  <c r="X9" i="13"/>
  <c r="X34" i="6" l="1"/>
  <c r="X21" i="6"/>
  <c r="X25" i="13"/>
  <c r="X20" i="13"/>
  <c r="X22" i="6"/>
  <c r="X23" i="13"/>
  <c r="F11" i="2"/>
  <c r="X7" i="13"/>
  <c r="X4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ehimeken</author>
  </authors>
  <commentList>
    <comment ref="D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N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姓は左詰
名も左詰
</t>
        </r>
      </text>
    </comment>
    <comment ref="N5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姓は左詰
名も左詰
</t>
        </r>
      </text>
    </comment>
    <comment ref="N8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N17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こちらの名前で保存し,
要項の宛先にメール添付し送付してください。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ehimeken</author>
  </authors>
  <commentList>
    <comment ref="D4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N4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姓は左詰
名も左詰
</t>
        </r>
      </text>
    </comment>
    <comment ref="N5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姓は左詰
名も左詰
</t>
        </r>
      </text>
    </comment>
    <comment ref="N8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N17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こちらの名前で保存し,
要項の宛先にメール添付し送付してください。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ehimeken</author>
  </authors>
  <commentList>
    <comment ref="D4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N4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姓は左詰
名も左詰
</t>
        </r>
      </text>
    </comment>
    <comment ref="N5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姓は左詰
名も左詰
</t>
        </r>
      </text>
    </comment>
    <comment ref="N8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N17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こちらの名前で保存し,
要項の宛先にメール添付し送付してください。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ehimeken</author>
  </authors>
  <commentList>
    <comment ref="D4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N4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姓は左詰
名も左詰
</t>
        </r>
      </text>
    </comment>
    <comment ref="N5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姓は左詰
名も左詰
</t>
        </r>
      </text>
    </comment>
    <comment ref="E8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姓は左詰
名も左詰</t>
        </r>
      </text>
    </comment>
    <comment ref="N8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N17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こちらの名前で保存し,
要項に記載の申込先にメール添付し送付してください。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masatora</author>
  </authors>
  <commentList>
    <comment ref="F3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masatora:</t>
        </r>
        <r>
          <rPr>
            <sz val="9"/>
            <color indexed="81"/>
            <rFont val="ＭＳ Ｐゴシック"/>
            <family val="3"/>
            <charset val="128"/>
          </rPr>
          <t xml:space="preserve">
F列のフォントは
MSゴシックまたはMS明朝
にする。
MS P ゴッシクやMS P明朝
にしないこと
</t>
        </r>
      </text>
    </comment>
  </commentList>
</comments>
</file>

<file path=xl/sharedStrings.xml><?xml version="1.0" encoding="utf-8"?>
<sst xmlns="http://schemas.openxmlformats.org/spreadsheetml/2006/main" count="1768" uniqueCount="290">
  <si>
    <t>監督者氏名</t>
    <rPh sb="0" eb="3">
      <t>カントクシャ</t>
    </rPh>
    <rPh sb="3" eb="5">
      <t>シメイ</t>
    </rPh>
    <phoneticPr fontId="1"/>
  </si>
  <si>
    <t>印</t>
    <rPh sb="0" eb="1">
      <t>イン</t>
    </rPh>
    <phoneticPr fontId="1"/>
  </si>
  <si>
    <t>（団体）</t>
    <rPh sb="1" eb="3">
      <t>ダンタイ</t>
    </rPh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</si>
  <si>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</si>
  <si>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</si>
  <si>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</si>
  <si>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</si>
  <si>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</si>
  <si>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</si>
  <si>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生年月日</t>
    <rPh sb="0" eb="2">
      <t>セイネン</t>
    </rPh>
    <rPh sb="2" eb="4">
      <t>ガッピ</t>
    </rPh>
    <phoneticPr fontId="1"/>
  </si>
  <si>
    <t>（シングルス）</t>
    <phoneticPr fontId="1"/>
  </si>
  <si>
    <t>枠外</t>
    <rPh sb="0" eb="2">
      <t>ワクガイ</t>
    </rPh>
    <phoneticPr fontId="1"/>
  </si>
  <si>
    <t>平成</t>
    <rPh sb="0" eb="2">
      <t>ヘイセイ</t>
    </rPh>
    <phoneticPr fontId="1"/>
  </si>
  <si>
    <t>宇和島　学</t>
    <rPh sb="0" eb="3">
      <t>ウワジマ</t>
    </rPh>
    <rPh sb="4" eb="5">
      <t>マナ</t>
    </rPh>
    <phoneticPr fontId="1"/>
  </si>
  <si>
    <t>男</t>
    <rPh sb="0" eb="1">
      <t>オトコ</t>
    </rPh>
    <phoneticPr fontId="1"/>
  </si>
  <si>
    <t>県総体２回戦敗退</t>
    <rPh sb="0" eb="1">
      <t>ケン</t>
    </rPh>
    <rPh sb="1" eb="3">
      <t>ソウタイ</t>
    </rPh>
    <rPh sb="4" eb="6">
      <t>カイセン</t>
    </rPh>
    <rPh sb="6" eb="8">
      <t>ハイタイ</t>
    </rPh>
    <phoneticPr fontId="1"/>
  </si>
  <si>
    <t>ﾄｰﾅﾒﾝﾄ表示用団体名</t>
    <rPh sb="6" eb="8">
      <t>ヒョウジ</t>
    </rPh>
    <rPh sb="8" eb="9">
      <t>ヨウ</t>
    </rPh>
    <rPh sb="9" eb="11">
      <t>ダンタイ</t>
    </rPh>
    <rPh sb="11" eb="12">
      <t>メイ</t>
    </rPh>
    <phoneticPr fontId="1"/>
  </si>
  <si>
    <t>学校名</t>
    <rPh sb="0" eb="2">
      <t>ガッコウ</t>
    </rPh>
    <rPh sb="2" eb="3">
      <t>メイ</t>
    </rPh>
    <phoneticPr fontId="1"/>
  </si>
  <si>
    <t>学校</t>
    <rPh sb="0" eb="2">
      <t>ガッコウ</t>
    </rPh>
    <phoneticPr fontId="1"/>
  </si>
  <si>
    <t>県中学総体８</t>
    <rPh sb="0" eb="1">
      <t>ケン</t>
    </rPh>
    <rPh sb="1" eb="3">
      <t>チュウガク</t>
    </rPh>
    <rPh sb="3" eb="5">
      <t>ソウタイ</t>
    </rPh>
    <phoneticPr fontId="1"/>
  </si>
  <si>
    <t>緊急連絡先（電話）</t>
    <rPh sb="0" eb="2">
      <t>キンキュウ</t>
    </rPh>
    <rPh sb="2" eb="5">
      <t>レンラクサキ</t>
    </rPh>
    <rPh sb="6" eb="8">
      <t>デンワ</t>
    </rPh>
    <phoneticPr fontId="1"/>
  </si>
  <si>
    <t>緊急連絡先（mail）</t>
    <rPh sb="0" eb="2">
      <t>キンキュウ</t>
    </rPh>
    <rPh sb="2" eb="5">
      <t>レンラクサキ</t>
    </rPh>
    <phoneticPr fontId="1"/>
  </si>
  <si>
    <t>小太郎</t>
    <rPh sb="0" eb="3">
      <t>コタロウ</t>
    </rPh>
    <phoneticPr fontId="1"/>
  </si>
  <si>
    <t>誠</t>
    <rPh sb="0" eb="1">
      <t>マコト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</si>
  <si>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</si>
  <si>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</si>
  <si>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◎</t>
    <phoneticPr fontId="1"/>
  </si>
  <si>
    <t>▼▼▼</t>
    <phoneticPr fontId="1"/>
  </si>
  <si>
    <t>松山</t>
    <phoneticPr fontId="1"/>
  </si>
  <si>
    <t>↓各セルに空白を必要文字数分入れています。</t>
    <rPh sb="1" eb="2">
      <t>カク</t>
    </rPh>
    <rPh sb="5" eb="7">
      <t>クウハク</t>
    </rPh>
    <rPh sb="8" eb="10">
      <t>ヒツヨウ</t>
    </rPh>
    <rPh sb="10" eb="13">
      <t>モジスウ</t>
    </rPh>
    <rPh sb="13" eb="14">
      <t>ブン</t>
    </rPh>
    <rPh sb="14" eb="15">
      <t>イ</t>
    </rPh>
    <phoneticPr fontId="5"/>
  </si>
  <si>
    <t>ID</t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</si>
  <si>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</si>
  <si>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</si>
  <si>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姓文字数</t>
    <rPh sb="0" eb="1">
      <t>セイ</t>
    </rPh>
    <rPh sb="1" eb="4">
      <t>モジスウ</t>
    </rPh>
    <phoneticPr fontId="5"/>
  </si>
  <si>
    <t>名文字数</t>
    <rPh sb="0" eb="1">
      <t>ナ</t>
    </rPh>
    <rPh sb="1" eb="4">
      <t>モジスウ</t>
    </rPh>
    <phoneticPr fontId="5"/>
  </si>
  <si>
    <t>参照テーブル</t>
    <rPh sb="0" eb="2">
      <t>サンショウ</t>
    </rPh>
    <phoneticPr fontId="5"/>
  </si>
  <si>
    <t>岩鬼</t>
    <rPh sb="0" eb="1">
      <t>イワ</t>
    </rPh>
    <rPh sb="1" eb="2">
      <t>キ</t>
    </rPh>
    <phoneticPr fontId="5"/>
  </si>
  <si>
    <t>正美</t>
    <rPh sb="0" eb="2">
      <t>マサミ</t>
    </rPh>
    <phoneticPr fontId="5"/>
  </si>
  <si>
    <t>姓＼名</t>
    <rPh sb="0" eb="1">
      <t>セイ</t>
    </rPh>
    <rPh sb="2" eb="3">
      <t>メイ</t>
    </rPh>
    <phoneticPr fontId="5"/>
  </si>
  <si>
    <t>殿馬</t>
    <rPh sb="0" eb="1">
      <t>トノ</t>
    </rPh>
    <rPh sb="1" eb="2">
      <t>マ</t>
    </rPh>
    <phoneticPr fontId="5"/>
  </si>
  <si>
    <t>数人</t>
    <rPh sb="0" eb="2">
      <t>カズト</t>
    </rPh>
    <phoneticPr fontId="5"/>
  </si>
  <si>
    <t>　　　</t>
    <phoneticPr fontId="5"/>
  </si>
  <si>
    <t>　　</t>
    <phoneticPr fontId="5"/>
  </si>
  <si>
    <t>　</t>
    <phoneticPr fontId="5"/>
  </si>
  <si>
    <t>山岡</t>
    <rPh sb="0" eb="2">
      <t>ヤマオカ</t>
    </rPh>
    <phoneticPr fontId="5"/>
  </si>
  <si>
    <t>鉄司</t>
    <rPh sb="0" eb="2">
      <t>テツシ</t>
    </rPh>
    <phoneticPr fontId="5"/>
  </si>
  <si>
    <t>　　</t>
    <phoneticPr fontId="5"/>
  </si>
  <si>
    <t>　</t>
    <phoneticPr fontId="5"/>
  </si>
  <si>
    <t>土井垣</t>
    <rPh sb="0" eb="3">
      <t>ドイガキ</t>
    </rPh>
    <phoneticPr fontId="5"/>
  </si>
  <si>
    <t>将</t>
    <rPh sb="0" eb="1">
      <t>ショウ</t>
    </rPh>
    <phoneticPr fontId="5"/>
  </si>
  <si>
    <t>山田</t>
    <rPh sb="0" eb="2">
      <t>ヤマダ</t>
    </rPh>
    <phoneticPr fontId="5"/>
  </si>
  <si>
    <t>太郎</t>
    <rPh sb="0" eb="2">
      <t>タロウ</t>
    </rPh>
    <phoneticPr fontId="5"/>
  </si>
  <si>
    <t>石毛</t>
    <rPh sb="0" eb="2">
      <t>イシゲ</t>
    </rPh>
    <phoneticPr fontId="5"/>
  </si>
  <si>
    <t>幸一</t>
    <rPh sb="0" eb="2">
      <t>コウイチ</t>
    </rPh>
    <phoneticPr fontId="5"/>
  </si>
  <si>
    <t>沢田</t>
    <rPh sb="0" eb="2">
      <t>サワダ</t>
    </rPh>
    <phoneticPr fontId="5"/>
  </si>
  <si>
    <t>京太</t>
    <rPh sb="0" eb="2">
      <t>キョウタ</t>
    </rPh>
    <phoneticPr fontId="5"/>
  </si>
  <si>
    <t>北</t>
    <rPh sb="0" eb="1">
      <t>キタ</t>
    </rPh>
    <phoneticPr fontId="5"/>
  </si>
  <si>
    <t>満男</t>
    <rPh sb="0" eb="2">
      <t>ミツオ</t>
    </rPh>
    <phoneticPr fontId="5"/>
  </si>
  <si>
    <t>里中</t>
    <rPh sb="0" eb="2">
      <t>サトナカ</t>
    </rPh>
    <phoneticPr fontId="5"/>
  </si>
  <si>
    <t>智</t>
    <rPh sb="0" eb="1">
      <t>サトル</t>
    </rPh>
    <phoneticPr fontId="5"/>
  </si>
  <si>
    <t>微笑</t>
    <rPh sb="0" eb="2">
      <t>ホホエ</t>
    </rPh>
    <phoneticPr fontId="5"/>
  </si>
  <si>
    <t>三太郎</t>
    <rPh sb="0" eb="3">
      <t>サンタロウ</t>
    </rPh>
    <phoneticPr fontId="5"/>
  </si>
  <si>
    <t>渚</t>
    <rPh sb="0" eb="1">
      <t>ナギサ</t>
    </rPh>
    <phoneticPr fontId="5"/>
  </si>
  <si>
    <t>圭一</t>
    <rPh sb="0" eb="2">
      <t>ケイイチ</t>
    </rPh>
    <phoneticPr fontId="5"/>
  </si>
  <si>
    <t>高代</t>
    <rPh sb="0" eb="2">
      <t>タカシロ</t>
    </rPh>
    <phoneticPr fontId="5"/>
  </si>
  <si>
    <t>智秋</t>
    <rPh sb="0" eb="1">
      <t>トモ</t>
    </rPh>
    <rPh sb="1" eb="2">
      <t>アキ</t>
    </rPh>
    <phoneticPr fontId="5"/>
  </si>
  <si>
    <t>上下</t>
    <rPh sb="0" eb="2">
      <t>カミシモ</t>
    </rPh>
    <phoneticPr fontId="5"/>
  </si>
  <si>
    <t>左右太</t>
    <rPh sb="0" eb="2">
      <t>サユウ</t>
    </rPh>
    <rPh sb="2" eb="3">
      <t>タ</t>
    </rPh>
    <phoneticPr fontId="5"/>
  </si>
  <si>
    <t>中</t>
    <rPh sb="0" eb="1">
      <t>アタル</t>
    </rPh>
    <phoneticPr fontId="5"/>
  </si>
  <si>
    <t>二美夫</t>
    <rPh sb="0" eb="3">
      <t>フミオ</t>
    </rPh>
    <phoneticPr fontId="5"/>
  </si>
  <si>
    <t>武蔵坊</t>
    <rPh sb="0" eb="2">
      <t>ムサシ</t>
    </rPh>
    <rPh sb="2" eb="3">
      <t>ボウ</t>
    </rPh>
    <phoneticPr fontId="5"/>
  </si>
  <si>
    <t>数馬</t>
    <rPh sb="0" eb="2">
      <t>カズマ</t>
    </rPh>
    <phoneticPr fontId="5"/>
  </si>
  <si>
    <t>隼</t>
    <rPh sb="0" eb="1">
      <t>ハヤブサ</t>
    </rPh>
    <phoneticPr fontId="5"/>
  </si>
  <si>
    <t>走</t>
    <rPh sb="0" eb="1">
      <t>ハシ</t>
    </rPh>
    <phoneticPr fontId="5"/>
  </si>
  <si>
    <t>ハリー</t>
    <phoneticPr fontId="5"/>
  </si>
  <si>
    <t>フォアマン</t>
    <phoneticPr fontId="5"/>
  </si>
  <si>
    <t>ﾄｰﾅﾒﾝﾄ表示用</t>
    <rPh sb="6" eb="9">
      <t>ヒョウジヨウ</t>
    </rPh>
    <phoneticPr fontId="1"/>
  </si>
  <si>
    <t>中央</t>
    <rPh sb="0" eb="2">
      <t>チュウオウ</t>
    </rPh>
    <phoneticPr fontId="1"/>
  </si>
  <si>
    <t>○</t>
    <phoneticPr fontId="1"/>
  </si>
  <si>
    <t>松山</t>
    <rPh sb="0" eb="2">
      <t>マツヤマ</t>
    </rPh>
    <phoneticPr fontId="1"/>
  </si>
  <si>
    <t>今治</t>
    <rPh sb="0" eb="2">
      <t>イマバリ</t>
    </rPh>
    <phoneticPr fontId="1"/>
  </si>
  <si>
    <t>△</t>
  </si>
  <si>
    <t>□□□</t>
  </si>
  <si>
    <t>▼▼▼</t>
  </si>
  <si>
    <t>○</t>
  </si>
  <si>
    <t>□□</t>
  </si>
  <si>
    <t>○○</t>
  </si>
  <si>
    <t>△△△</t>
  </si>
  <si>
    <t>●●</t>
  </si>
  <si>
    <t>◆◆◆</t>
  </si>
  <si>
    <r>
      <t>※個人戦は実力順に記入し、</t>
    </r>
    <r>
      <rPr>
        <b/>
        <u val="double"/>
        <sz val="11"/>
        <rFont val="ＭＳ ゴシック"/>
        <family val="3"/>
        <charset val="128"/>
      </rPr>
      <t>昨年度</t>
    </r>
    <r>
      <rPr>
        <b/>
        <sz val="11"/>
        <rFont val="ＭＳ ゴシック"/>
        <family val="3"/>
        <charset val="128"/>
      </rPr>
      <t>のシングルスの戦績をダブルス・シングルスともに記入する</t>
    </r>
    <rPh sb="1" eb="4">
      <t>コジンセン</t>
    </rPh>
    <rPh sb="5" eb="7">
      <t>ジツリョク</t>
    </rPh>
    <rPh sb="7" eb="8">
      <t>ジュン</t>
    </rPh>
    <rPh sb="9" eb="11">
      <t>キニュウ</t>
    </rPh>
    <rPh sb="13" eb="16">
      <t>サクネンド</t>
    </rPh>
    <rPh sb="23" eb="25">
      <t>センセキ</t>
    </rPh>
    <rPh sb="39" eb="41">
      <t>キニュウ</t>
    </rPh>
    <phoneticPr fontId="1"/>
  </si>
  <si>
    <t>（ダブルス）</t>
    <phoneticPr fontId="1"/>
  </si>
  <si>
    <t>備考（昨年度シングルスの戦績）</t>
    <rPh sb="0" eb="2">
      <t>ビコウ</t>
    </rPh>
    <rPh sb="3" eb="6">
      <t>サクネンド</t>
    </rPh>
    <rPh sb="12" eb="14">
      <t>センセキ</t>
    </rPh>
    <phoneticPr fontId="1"/>
  </si>
  <si>
    <t>県総体２回戦敗退</t>
    <phoneticPr fontId="1"/>
  </si>
  <si>
    <t>□□□</t>
    <phoneticPr fontId="1"/>
  </si>
  <si>
    <t>県選手権３回戦敗退、地区新人３２</t>
    <rPh sb="0" eb="1">
      <t>ケン</t>
    </rPh>
    <rPh sb="1" eb="4">
      <t>センシュケン</t>
    </rPh>
    <rPh sb="5" eb="7">
      <t>カイセン</t>
    </rPh>
    <rPh sb="7" eb="9">
      <t>ハイタイ</t>
    </rPh>
    <rPh sb="10" eb="12">
      <t>チク</t>
    </rPh>
    <rPh sb="12" eb="14">
      <t>シンジン</t>
    </rPh>
    <phoneticPr fontId="1"/>
  </si>
  <si>
    <t>○</t>
    <phoneticPr fontId="1"/>
  </si>
  <si>
    <t>県選手権８、県新人３位</t>
    <rPh sb="0" eb="1">
      <t>ケン</t>
    </rPh>
    <rPh sb="1" eb="4">
      <t>センシュケン</t>
    </rPh>
    <rPh sb="6" eb="7">
      <t>ケン</t>
    </rPh>
    <rPh sb="7" eb="9">
      <t>シンジン</t>
    </rPh>
    <rPh sb="10" eb="11">
      <t>イ</t>
    </rPh>
    <phoneticPr fontId="1"/>
  </si>
  <si>
    <t>○○</t>
    <phoneticPr fontId="1"/>
  </si>
  <si>
    <t>県新人１回戦敗退</t>
    <phoneticPr fontId="1"/>
  </si>
  <si>
    <t>◆◆◆</t>
    <phoneticPr fontId="1"/>
  </si>
  <si>
    <t>地区総体３２</t>
    <rPh sb="0" eb="2">
      <t>チク</t>
    </rPh>
    <rPh sb="2" eb="4">
      <t>ソウタイ</t>
    </rPh>
    <phoneticPr fontId="1"/>
  </si>
  <si>
    <t>◎◎</t>
  </si>
  <si>
    <t>▽▽▽</t>
  </si>
  <si>
    <t>■■</t>
  </si>
  <si>
    <t>◎</t>
  </si>
  <si>
    <t>●</t>
  </si>
  <si>
    <t>▲▲</t>
  </si>
  <si>
    <t>県新人１回戦敗退</t>
  </si>
  <si>
    <t>県選手権３位、県新人８</t>
    <rPh sb="0" eb="1">
      <t>ケン</t>
    </rPh>
    <rPh sb="1" eb="4">
      <t>センシュケン</t>
    </rPh>
    <rPh sb="5" eb="6">
      <t>イ</t>
    </rPh>
    <rPh sb="7" eb="8">
      <t>ケン</t>
    </rPh>
    <rPh sb="8" eb="10">
      <t>シンジン</t>
    </rPh>
    <phoneticPr fontId="1"/>
  </si>
  <si>
    <t>△</t>
    <phoneticPr fontId="1"/>
  </si>
  <si>
    <t>▼▼▼</t>
    <phoneticPr fontId="1"/>
  </si>
  <si>
    <t>□□</t>
    <phoneticPr fontId="1"/>
  </si>
  <si>
    <t>□□□</t>
    <phoneticPr fontId="1"/>
  </si>
  <si>
    <t>▽▽▽</t>
    <phoneticPr fontId="1"/>
  </si>
  <si>
    <t>◎◎</t>
    <phoneticPr fontId="1"/>
  </si>
  <si>
    <t>●●</t>
    <phoneticPr fontId="1"/>
  </si>
  <si>
    <t>△△△</t>
    <phoneticPr fontId="1"/>
  </si>
  <si>
    <t>■■</t>
    <phoneticPr fontId="1"/>
  </si>
  <si>
    <t>□</t>
    <phoneticPr fontId="1"/>
  </si>
  <si>
    <t>川江</t>
    <rPh sb="0" eb="1">
      <t>カワ</t>
    </rPh>
    <rPh sb="1" eb="2">
      <t>エ</t>
    </rPh>
    <phoneticPr fontId="1"/>
  </si>
  <si>
    <t>三島</t>
    <rPh sb="0" eb="2">
      <t>ミシマ</t>
    </rPh>
    <phoneticPr fontId="1"/>
  </si>
  <si>
    <t>土居</t>
    <rPh sb="0" eb="2">
      <t>ドイ</t>
    </rPh>
    <phoneticPr fontId="1"/>
  </si>
  <si>
    <t>新東</t>
    <rPh sb="0" eb="1">
      <t>ニイ</t>
    </rPh>
    <rPh sb="1" eb="2">
      <t>トウ</t>
    </rPh>
    <phoneticPr fontId="1"/>
  </si>
  <si>
    <t>新西</t>
    <rPh sb="0" eb="1">
      <t>ニイ</t>
    </rPh>
    <rPh sb="1" eb="2">
      <t>ニシ</t>
    </rPh>
    <phoneticPr fontId="1"/>
  </si>
  <si>
    <t>新南</t>
    <rPh sb="0" eb="1">
      <t>ニイ</t>
    </rPh>
    <rPh sb="1" eb="2">
      <t>ナン</t>
    </rPh>
    <phoneticPr fontId="1"/>
  </si>
  <si>
    <t>新商</t>
    <rPh sb="0" eb="1">
      <t>ニイ</t>
    </rPh>
    <rPh sb="1" eb="2">
      <t>ショウ</t>
    </rPh>
    <phoneticPr fontId="1"/>
  </si>
  <si>
    <t>新工</t>
    <rPh sb="0" eb="1">
      <t>ニイ</t>
    </rPh>
    <rPh sb="1" eb="2">
      <t>コウ</t>
    </rPh>
    <phoneticPr fontId="1"/>
  </si>
  <si>
    <t>西条</t>
    <rPh sb="0" eb="2">
      <t>サイジョウ</t>
    </rPh>
    <phoneticPr fontId="1"/>
  </si>
  <si>
    <t>西農</t>
    <rPh sb="0" eb="1">
      <t>サイ</t>
    </rPh>
    <rPh sb="1" eb="2">
      <t>ノウ</t>
    </rPh>
    <phoneticPr fontId="1"/>
  </si>
  <si>
    <t>小松</t>
    <rPh sb="0" eb="2">
      <t>コマツ</t>
    </rPh>
    <phoneticPr fontId="1"/>
  </si>
  <si>
    <t>東予</t>
    <rPh sb="0" eb="2">
      <t>トウヨ</t>
    </rPh>
    <phoneticPr fontId="1"/>
  </si>
  <si>
    <t>丹原</t>
    <rPh sb="0" eb="2">
      <t>タンバラ</t>
    </rPh>
    <phoneticPr fontId="1"/>
  </si>
  <si>
    <t>今東</t>
    <rPh sb="0" eb="1">
      <t>イマ</t>
    </rPh>
    <rPh sb="1" eb="2">
      <t>トウ</t>
    </rPh>
    <phoneticPr fontId="1"/>
  </si>
  <si>
    <t>今西</t>
    <rPh sb="0" eb="2">
      <t>イマニシ</t>
    </rPh>
    <phoneticPr fontId="1"/>
  </si>
  <si>
    <t>今南</t>
    <rPh sb="0" eb="1">
      <t>イマ</t>
    </rPh>
    <rPh sb="1" eb="2">
      <t>ナン</t>
    </rPh>
    <phoneticPr fontId="1"/>
  </si>
  <si>
    <t>今北</t>
    <rPh sb="0" eb="1">
      <t>イマ</t>
    </rPh>
    <rPh sb="1" eb="2">
      <t>キタ</t>
    </rPh>
    <phoneticPr fontId="1"/>
  </si>
  <si>
    <t>今工</t>
    <rPh sb="0" eb="1">
      <t>イマ</t>
    </rPh>
    <rPh sb="1" eb="2">
      <t>コウ</t>
    </rPh>
    <phoneticPr fontId="1"/>
  </si>
  <si>
    <t>伯方</t>
    <rPh sb="0" eb="2">
      <t>ハカタ</t>
    </rPh>
    <phoneticPr fontId="1"/>
  </si>
  <si>
    <t>弓削</t>
    <rPh sb="0" eb="2">
      <t>ユゲ</t>
    </rPh>
    <phoneticPr fontId="1"/>
  </si>
  <si>
    <t>大三</t>
    <rPh sb="0" eb="1">
      <t>ダイ</t>
    </rPh>
    <rPh sb="1" eb="2">
      <t>サン</t>
    </rPh>
    <phoneticPr fontId="1"/>
  </si>
  <si>
    <t>明徳</t>
    <rPh sb="0" eb="2">
      <t>メイトク</t>
    </rPh>
    <phoneticPr fontId="1"/>
  </si>
  <si>
    <t>矢田</t>
    <rPh sb="0" eb="2">
      <t>ヤタ</t>
    </rPh>
    <phoneticPr fontId="1"/>
  </si>
  <si>
    <t>精華</t>
    <rPh sb="0" eb="2">
      <t>セイカ</t>
    </rPh>
    <phoneticPr fontId="1"/>
  </si>
  <si>
    <t>新専</t>
    <rPh sb="0" eb="1">
      <t>シン</t>
    </rPh>
    <rPh sb="1" eb="2">
      <t>セン</t>
    </rPh>
    <phoneticPr fontId="1"/>
  </si>
  <si>
    <t>商船</t>
    <rPh sb="0" eb="2">
      <t>ショウセン</t>
    </rPh>
    <phoneticPr fontId="1"/>
  </si>
  <si>
    <t>今特</t>
    <rPh sb="0" eb="1">
      <t>イマ</t>
    </rPh>
    <rPh sb="1" eb="2">
      <t>トク</t>
    </rPh>
    <phoneticPr fontId="1"/>
  </si>
  <si>
    <t>北条</t>
    <rPh sb="0" eb="2">
      <t>ホウジョウ</t>
    </rPh>
    <phoneticPr fontId="1"/>
  </si>
  <si>
    <t>松東</t>
    <rPh sb="0" eb="1">
      <t>マツ</t>
    </rPh>
    <rPh sb="1" eb="2">
      <t>トウ</t>
    </rPh>
    <phoneticPr fontId="1"/>
  </si>
  <si>
    <t>松西</t>
    <rPh sb="0" eb="1">
      <t>マツ</t>
    </rPh>
    <rPh sb="1" eb="2">
      <t>ニシ</t>
    </rPh>
    <phoneticPr fontId="1"/>
  </si>
  <si>
    <t>松南</t>
    <rPh sb="0" eb="1">
      <t>マツ</t>
    </rPh>
    <rPh sb="1" eb="2">
      <t>ナン</t>
    </rPh>
    <phoneticPr fontId="1"/>
  </si>
  <si>
    <t>砥部</t>
    <rPh sb="0" eb="2">
      <t>トベ</t>
    </rPh>
    <phoneticPr fontId="1"/>
  </si>
  <si>
    <t>松北</t>
    <rPh sb="0" eb="1">
      <t>マツ</t>
    </rPh>
    <rPh sb="1" eb="2">
      <t>キタ</t>
    </rPh>
    <phoneticPr fontId="1"/>
  </si>
  <si>
    <t>中島</t>
    <rPh sb="0" eb="2">
      <t>ナカジマ</t>
    </rPh>
    <phoneticPr fontId="1"/>
  </si>
  <si>
    <t>松工</t>
    <rPh sb="0" eb="1">
      <t>マツ</t>
    </rPh>
    <rPh sb="1" eb="2">
      <t>コウ</t>
    </rPh>
    <phoneticPr fontId="1"/>
  </si>
  <si>
    <t>松商</t>
    <rPh sb="0" eb="1">
      <t>マツ</t>
    </rPh>
    <rPh sb="1" eb="2">
      <t>ショウ</t>
    </rPh>
    <phoneticPr fontId="1"/>
  </si>
  <si>
    <t>東温</t>
    <rPh sb="0" eb="2">
      <t>トウオン</t>
    </rPh>
    <phoneticPr fontId="1"/>
  </si>
  <si>
    <t>上浮</t>
    <rPh sb="0" eb="1">
      <t>ジョウ</t>
    </rPh>
    <rPh sb="1" eb="2">
      <t>ウキ</t>
    </rPh>
    <phoneticPr fontId="1"/>
  </si>
  <si>
    <t>伊農</t>
    <rPh sb="0" eb="1">
      <t>イ</t>
    </rPh>
    <rPh sb="1" eb="2">
      <t>ノウ</t>
    </rPh>
    <phoneticPr fontId="1"/>
  </si>
  <si>
    <t>伊予</t>
    <rPh sb="0" eb="2">
      <t>イヨ</t>
    </rPh>
    <phoneticPr fontId="1"/>
  </si>
  <si>
    <t>小田</t>
    <rPh sb="0" eb="2">
      <t>オダ</t>
    </rPh>
    <phoneticPr fontId="1"/>
  </si>
  <si>
    <t>愛附</t>
    <rPh sb="0" eb="1">
      <t>アイ</t>
    </rPh>
    <rPh sb="1" eb="2">
      <t>フ</t>
    </rPh>
    <phoneticPr fontId="1"/>
  </si>
  <si>
    <t>新田</t>
    <rPh sb="0" eb="2">
      <t>ニッタ</t>
    </rPh>
    <phoneticPr fontId="1"/>
  </si>
  <si>
    <t>青雲</t>
    <rPh sb="0" eb="2">
      <t>セイウン</t>
    </rPh>
    <phoneticPr fontId="1"/>
  </si>
  <si>
    <t>城南</t>
    <rPh sb="0" eb="2">
      <t>ジョウナン</t>
    </rPh>
    <phoneticPr fontId="1"/>
  </si>
  <si>
    <t>愛光</t>
    <rPh sb="0" eb="2">
      <t>アイコウ</t>
    </rPh>
    <phoneticPr fontId="1"/>
  </si>
  <si>
    <t>聖陵</t>
    <rPh sb="0" eb="1">
      <t>キヨシ</t>
    </rPh>
    <rPh sb="1" eb="2">
      <t>ミササギ</t>
    </rPh>
    <phoneticPr fontId="1"/>
  </si>
  <si>
    <t>東雲</t>
    <rPh sb="0" eb="2">
      <t>シノノメ</t>
    </rPh>
    <phoneticPr fontId="1"/>
  </si>
  <si>
    <t>済美</t>
    <rPh sb="0" eb="1">
      <t>サイ</t>
    </rPh>
    <rPh sb="1" eb="2">
      <t>ビ</t>
    </rPh>
    <phoneticPr fontId="1"/>
  </si>
  <si>
    <t>聖カ</t>
    <rPh sb="0" eb="1">
      <t>ヒジリ</t>
    </rPh>
    <phoneticPr fontId="1"/>
  </si>
  <si>
    <t>大洲</t>
    <rPh sb="0" eb="2">
      <t>オオズ</t>
    </rPh>
    <phoneticPr fontId="1"/>
  </si>
  <si>
    <t>大農</t>
    <rPh sb="0" eb="2">
      <t>ダイノウ</t>
    </rPh>
    <phoneticPr fontId="1"/>
  </si>
  <si>
    <t>長浜</t>
    <rPh sb="0" eb="2">
      <t>ナガハマ</t>
    </rPh>
    <phoneticPr fontId="1"/>
  </si>
  <si>
    <t>内子</t>
    <rPh sb="0" eb="2">
      <t>ウチコ</t>
    </rPh>
    <phoneticPr fontId="1"/>
  </si>
  <si>
    <t>八高</t>
    <rPh sb="0" eb="2">
      <t>ハチコウ</t>
    </rPh>
    <phoneticPr fontId="1"/>
  </si>
  <si>
    <t>八工</t>
    <rPh sb="0" eb="1">
      <t>ハチ</t>
    </rPh>
    <rPh sb="1" eb="2">
      <t>コウ</t>
    </rPh>
    <phoneticPr fontId="1"/>
  </si>
  <si>
    <t>川石</t>
    <rPh sb="0" eb="1">
      <t>カワ</t>
    </rPh>
    <rPh sb="1" eb="2">
      <t>イシ</t>
    </rPh>
    <phoneticPr fontId="1"/>
  </si>
  <si>
    <t>三崎</t>
    <rPh sb="0" eb="2">
      <t>ミサキ</t>
    </rPh>
    <phoneticPr fontId="1"/>
  </si>
  <si>
    <t>三瓶</t>
    <rPh sb="0" eb="2">
      <t>ミカメ</t>
    </rPh>
    <phoneticPr fontId="1"/>
  </si>
  <si>
    <t>宇和</t>
    <rPh sb="0" eb="2">
      <t>ウワ</t>
    </rPh>
    <phoneticPr fontId="1"/>
  </si>
  <si>
    <t>野村</t>
    <rPh sb="0" eb="2">
      <t>ノムラ</t>
    </rPh>
    <phoneticPr fontId="1"/>
  </si>
  <si>
    <t>宇東</t>
    <rPh sb="0" eb="1">
      <t>ウ</t>
    </rPh>
    <rPh sb="1" eb="2">
      <t>トウ</t>
    </rPh>
    <phoneticPr fontId="1"/>
  </si>
  <si>
    <t>宇南</t>
    <rPh sb="0" eb="1">
      <t>ウ</t>
    </rPh>
    <rPh sb="1" eb="2">
      <t>ナン</t>
    </rPh>
    <phoneticPr fontId="1"/>
  </si>
  <si>
    <t>宇水</t>
    <rPh sb="0" eb="1">
      <t>ウ</t>
    </rPh>
    <rPh sb="1" eb="2">
      <t>スイ</t>
    </rPh>
    <phoneticPr fontId="1"/>
  </si>
  <si>
    <t>吉田</t>
    <rPh sb="0" eb="2">
      <t>ヨシダ</t>
    </rPh>
    <phoneticPr fontId="1"/>
  </si>
  <si>
    <t>三間</t>
    <rPh sb="0" eb="2">
      <t>ミマ</t>
    </rPh>
    <phoneticPr fontId="1"/>
  </si>
  <si>
    <t>北宇</t>
    <rPh sb="0" eb="1">
      <t>キタ</t>
    </rPh>
    <rPh sb="1" eb="2">
      <t>ウ</t>
    </rPh>
    <phoneticPr fontId="1"/>
  </si>
  <si>
    <t>津島</t>
    <rPh sb="0" eb="2">
      <t>ツシマ</t>
    </rPh>
    <phoneticPr fontId="1"/>
  </si>
  <si>
    <t>南宇</t>
    <rPh sb="0" eb="1">
      <t>ミナミ</t>
    </rPh>
    <rPh sb="1" eb="2">
      <t>ウ</t>
    </rPh>
    <phoneticPr fontId="1"/>
  </si>
  <si>
    <t>帝京</t>
    <rPh sb="0" eb="2">
      <t>テイキョウ</t>
    </rPh>
    <phoneticPr fontId="1"/>
  </si>
  <si>
    <t>宇特</t>
    <rPh sb="0" eb="1">
      <t>ウ</t>
    </rPh>
    <rPh sb="1" eb="2">
      <t>トク</t>
    </rPh>
    <phoneticPr fontId="1"/>
  </si>
  <si>
    <t>川之江</t>
    <rPh sb="0" eb="3">
      <t>カワノエ</t>
    </rPh>
    <phoneticPr fontId="1"/>
  </si>
  <si>
    <t>新居浜東</t>
    <rPh sb="0" eb="3">
      <t>ニイハマ</t>
    </rPh>
    <rPh sb="3" eb="4">
      <t>ヒガシ</t>
    </rPh>
    <phoneticPr fontId="1"/>
  </si>
  <si>
    <t>新居浜西</t>
    <rPh sb="0" eb="3">
      <t>ニイハマ</t>
    </rPh>
    <rPh sb="3" eb="4">
      <t>ニシ</t>
    </rPh>
    <phoneticPr fontId="1"/>
  </si>
  <si>
    <t>新居浜南</t>
    <rPh sb="0" eb="3">
      <t>ニイハマ</t>
    </rPh>
    <rPh sb="3" eb="4">
      <t>ミナミ</t>
    </rPh>
    <phoneticPr fontId="1"/>
  </si>
  <si>
    <t>新居浜工</t>
    <rPh sb="0" eb="3">
      <t>ニイハマ</t>
    </rPh>
    <rPh sb="3" eb="4">
      <t>コウ</t>
    </rPh>
    <phoneticPr fontId="1"/>
  </si>
  <si>
    <t>新居浜商</t>
    <rPh sb="0" eb="3">
      <t>ニイハマ</t>
    </rPh>
    <rPh sb="3" eb="4">
      <t>ショウ</t>
    </rPh>
    <phoneticPr fontId="1"/>
  </si>
  <si>
    <t>西条農</t>
    <rPh sb="0" eb="2">
      <t>サイジョウ</t>
    </rPh>
    <rPh sb="2" eb="3">
      <t>ノウ</t>
    </rPh>
    <phoneticPr fontId="1"/>
  </si>
  <si>
    <t>今治東</t>
    <rPh sb="0" eb="2">
      <t>イマバリ</t>
    </rPh>
    <rPh sb="2" eb="3">
      <t>ヒガシ</t>
    </rPh>
    <phoneticPr fontId="1"/>
  </si>
  <si>
    <t>今治西</t>
    <rPh sb="0" eb="2">
      <t>イマバリ</t>
    </rPh>
    <rPh sb="2" eb="3">
      <t>ニシ</t>
    </rPh>
    <phoneticPr fontId="1"/>
  </si>
  <si>
    <t>今治南</t>
    <rPh sb="0" eb="2">
      <t>イマバリ</t>
    </rPh>
    <rPh sb="2" eb="3">
      <t>ミナミ</t>
    </rPh>
    <phoneticPr fontId="1"/>
  </si>
  <si>
    <t>今治北</t>
    <rPh sb="0" eb="2">
      <t>イマバリ</t>
    </rPh>
    <rPh sb="2" eb="3">
      <t>キタ</t>
    </rPh>
    <phoneticPr fontId="1"/>
  </si>
  <si>
    <t>今治工</t>
    <rPh sb="0" eb="2">
      <t>イマバリ</t>
    </rPh>
    <rPh sb="2" eb="3">
      <t>コウ</t>
    </rPh>
    <phoneticPr fontId="1"/>
  </si>
  <si>
    <t>今北大三島</t>
    <rPh sb="0" eb="1">
      <t>イマ</t>
    </rPh>
    <rPh sb="1" eb="2">
      <t>キタ</t>
    </rPh>
    <rPh sb="2" eb="5">
      <t>オオミシマ</t>
    </rPh>
    <phoneticPr fontId="1"/>
  </si>
  <si>
    <t>今治明徳</t>
    <rPh sb="0" eb="2">
      <t>イマバリ</t>
    </rPh>
    <rPh sb="2" eb="4">
      <t>メイトク</t>
    </rPh>
    <phoneticPr fontId="1"/>
  </si>
  <si>
    <t>明徳矢田</t>
    <rPh sb="0" eb="2">
      <t>メイトク</t>
    </rPh>
    <rPh sb="2" eb="4">
      <t>ヤタ</t>
    </rPh>
    <phoneticPr fontId="1"/>
  </si>
  <si>
    <t>今治精華</t>
    <rPh sb="0" eb="2">
      <t>イマバリ</t>
    </rPh>
    <rPh sb="2" eb="4">
      <t>セイカ</t>
    </rPh>
    <phoneticPr fontId="1"/>
  </si>
  <si>
    <t>新居浜専</t>
    <rPh sb="0" eb="3">
      <t>ニイハマ</t>
    </rPh>
    <rPh sb="3" eb="4">
      <t>セン</t>
    </rPh>
    <phoneticPr fontId="1"/>
  </si>
  <si>
    <t>弓削商船</t>
    <rPh sb="0" eb="2">
      <t>ユゲ</t>
    </rPh>
    <rPh sb="2" eb="4">
      <t>ショウセン</t>
    </rPh>
    <phoneticPr fontId="1"/>
  </si>
  <si>
    <t>今治特</t>
    <rPh sb="0" eb="2">
      <t>イマバリ</t>
    </rPh>
    <rPh sb="2" eb="3">
      <t>トク</t>
    </rPh>
    <phoneticPr fontId="1"/>
  </si>
  <si>
    <t>松山東</t>
    <rPh sb="0" eb="2">
      <t>マツヤマ</t>
    </rPh>
    <rPh sb="2" eb="3">
      <t>ヒガシ</t>
    </rPh>
    <phoneticPr fontId="1"/>
  </si>
  <si>
    <t>松山西</t>
    <rPh sb="0" eb="2">
      <t>マツヤマ</t>
    </rPh>
    <rPh sb="2" eb="3">
      <t>ニシ</t>
    </rPh>
    <phoneticPr fontId="1"/>
  </si>
  <si>
    <t>松山南</t>
    <rPh sb="0" eb="2">
      <t>マツヤマ</t>
    </rPh>
    <rPh sb="2" eb="3">
      <t>ミナミ</t>
    </rPh>
    <phoneticPr fontId="1"/>
  </si>
  <si>
    <t>松南砥部</t>
    <rPh sb="0" eb="1">
      <t>マツ</t>
    </rPh>
    <rPh sb="1" eb="2">
      <t>ナン</t>
    </rPh>
    <rPh sb="2" eb="4">
      <t>トベ</t>
    </rPh>
    <phoneticPr fontId="1"/>
  </si>
  <si>
    <t>松山北</t>
    <rPh sb="0" eb="2">
      <t>マツヤマ</t>
    </rPh>
    <rPh sb="2" eb="3">
      <t>キタ</t>
    </rPh>
    <phoneticPr fontId="1"/>
  </si>
  <si>
    <t>松北中島</t>
    <rPh sb="0" eb="1">
      <t>マツ</t>
    </rPh>
    <rPh sb="1" eb="3">
      <t>キタナカ</t>
    </rPh>
    <rPh sb="3" eb="4">
      <t>ジマ</t>
    </rPh>
    <phoneticPr fontId="1"/>
  </si>
  <si>
    <t>松山中央</t>
    <rPh sb="0" eb="2">
      <t>マツヤマ</t>
    </rPh>
    <rPh sb="2" eb="4">
      <t>チュウオウ</t>
    </rPh>
    <phoneticPr fontId="1"/>
  </si>
  <si>
    <t>松山工</t>
    <rPh sb="0" eb="2">
      <t>マツヤマ</t>
    </rPh>
    <rPh sb="2" eb="3">
      <t>コウ</t>
    </rPh>
    <phoneticPr fontId="1"/>
  </si>
  <si>
    <t>松山商</t>
    <rPh sb="0" eb="2">
      <t>マツヤマ</t>
    </rPh>
    <rPh sb="2" eb="3">
      <t>ショウ</t>
    </rPh>
    <phoneticPr fontId="1"/>
  </si>
  <si>
    <t>上浮穴</t>
    <rPh sb="0" eb="3">
      <t>カミウケナ</t>
    </rPh>
    <phoneticPr fontId="1"/>
  </si>
  <si>
    <t>伊予農</t>
    <rPh sb="0" eb="2">
      <t>イヨ</t>
    </rPh>
    <rPh sb="2" eb="3">
      <t>ノウ</t>
    </rPh>
    <phoneticPr fontId="1"/>
  </si>
  <si>
    <t>愛大附属</t>
    <rPh sb="0" eb="1">
      <t>アイ</t>
    </rPh>
    <rPh sb="1" eb="2">
      <t>ダイ</t>
    </rPh>
    <rPh sb="2" eb="4">
      <t>フゾク</t>
    </rPh>
    <phoneticPr fontId="1"/>
  </si>
  <si>
    <t>新田青雲</t>
    <rPh sb="0" eb="2">
      <t>ニッタ</t>
    </rPh>
    <rPh sb="2" eb="4">
      <t>セイウン</t>
    </rPh>
    <phoneticPr fontId="1"/>
  </si>
  <si>
    <t>松山城南</t>
    <rPh sb="0" eb="2">
      <t>マツヤマ</t>
    </rPh>
    <rPh sb="2" eb="4">
      <t>ジョウナン</t>
    </rPh>
    <phoneticPr fontId="1"/>
  </si>
  <si>
    <t>松山聖陵</t>
    <rPh sb="0" eb="2">
      <t>マツヤマ</t>
    </rPh>
    <rPh sb="2" eb="3">
      <t>キヨシ</t>
    </rPh>
    <rPh sb="3" eb="4">
      <t>ミササギ</t>
    </rPh>
    <phoneticPr fontId="1"/>
  </si>
  <si>
    <t>松山東雲</t>
    <rPh sb="0" eb="2">
      <t>マツヤマ</t>
    </rPh>
    <rPh sb="2" eb="4">
      <t>シノノメ</t>
    </rPh>
    <phoneticPr fontId="1"/>
  </si>
  <si>
    <t>済美平成</t>
    <rPh sb="0" eb="1">
      <t>サイ</t>
    </rPh>
    <rPh sb="1" eb="2">
      <t>ビ</t>
    </rPh>
    <rPh sb="2" eb="4">
      <t>ヘイセイ</t>
    </rPh>
    <phoneticPr fontId="1"/>
  </si>
  <si>
    <t>大洲農</t>
    <rPh sb="0" eb="2">
      <t>オオズ</t>
    </rPh>
    <rPh sb="2" eb="3">
      <t>ノウ</t>
    </rPh>
    <phoneticPr fontId="1"/>
  </si>
  <si>
    <t>八幡浜</t>
    <rPh sb="0" eb="3">
      <t>ヤワタハマ</t>
    </rPh>
    <phoneticPr fontId="1"/>
  </si>
  <si>
    <t>八幡浜工</t>
    <rPh sb="0" eb="3">
      <t>ヤワタハマ</t>
    </rPh>
    <rPh sb="3" eb="4">
      <t>コウ</t>
    </rPh>
    <phoneticPr fontId="1"/>
  </si>
  <si>
    <t>川之石</t>
    <rPh sb="0" eb="1">
      <t>カワ</t>
    </rPh>
    <rPh sb="1" eb="2">
      <t>ノ</t>
    </rPh>
    <rPh sb="2" eb="3">
      <t>イシ</t>
    </rPh>
    <phoneticPr fontId="1"/>
  </si>
  <si>
    <t>宇和島東</t>
    <rPh sb="0" eb="3">
      <t>ウワジマ</t>
    </rPh>
    <rPh sb="3" eb="4">
      <t>ヒガシ</t>
    </rPh>
    <phoneticPr fontId="1"/>
  </si>
  <si>
    <t>宇和島南</t>
    <rPh sb="0" eb="3">
      <t>ウワジマ</t>
    </rPh>
    <rPh sb="3" eb="4">
      <t>ミナミ</t>
    </rPh>
    <phoneticPr fontId="1"/>
  </si>
  <si>
    <t>宇和島水</t>
    <rPh sb="0" eb="3">
      <t>ウワジマ</t>
    </rPh>
    <rPh sb="3" eb="4">
      <t>スイ</t>
    </rPh>
    <phoneticPr fontId="1"/>
  </si>
  <si>
    <t>北宇和</t>
    <rPh sb="0" eb="3">
      <t>キタウワ</t>
    </rPh>
    <phoneticPr fontId="1"/>
  </si>
  <si>
    <t>南宇和</t>
    <rPh sb="0" eb="3">
      <t>ミナミウワ</t>
    </rPh>
    <phoneticPr fontId="1"/>
  </si>
  <si>
    <t>帝京第五</t>
    <rPh sb="0" eb="2">
      <t>テイキョウ</t>
    </rPh>
    <rPh sb="2" eb="4">
      <t>ダイゴ</t>
    </rPh>
    <phoneticPr fontId="1"/>
  </si>
  <si>
    <t>宇和特</t>
    <rPh sb="0" eb="2">
      <t>ウワ</t>
    </rPh>
    <rPh sb="2" eb="3">
      <t>トク</t>
    </rPh>
    <phoneticPr fontId="1"/>
  </si>
  <si>
    <t>出身中学</t>
    <rPh sb="0" eb="2">
      <t>シュッシン</t>
    </rPh>
    <rPh sb="2" eb="4">
      <t>チュウガク</t>
    </rPh>
    <phoneticPr fontId="1"/>
  </si>
  <si>
    <t>東予中</t>
    <rPh sb="0" eb="2">
      <t>トウヨ</t>
    </rPh>
    <rPh sb="2" eb="3">
      <t>チュウ</t>
    </rPh>
    <phoneticPr fontId="1"/>
  </si>
  <si>
    <t>南予中</t>
    <rPh sb="0" eb="1">
      <t>ナン</t>
    </rPh>
    <rPh sb="1" eb="2">
      <t>ヨ</t>
    </rPh>
    <rPh sb="2" eb="3">
      <t>チュウ</t>
    </rPh>
    <phoneticPr fontId="1"/>
  </si>
  <si>
    <t>聖カ学園</t>
    <rPh sb="0" eb="1">
      <t>ヒジリ</t>
    </rPh>
    <rPh sb="2" eb="4">
      <t>ガクエン</t>
    </rPh>
    <phoneticPr fontId="1"/>
  </si>
  <si>
    <t>□</t>
  </si>
  <si>
    <t>専門部ﾄｰﾅﾒﾝﾄ表示用</t>
    <rPh sb="0" eb="3">
      <t>センモンブ</t>
    </rPh>
    <rPh sb="9" eb="12">
      <t>ヒョウジヨウ</t>
    </rPh>
    <phoneticPr fontId="1"/>
  </si>
  <si>
    <t>高体連ﾄｰﾅﾒﾝﾄ表示用</t>
  </si>
  <si>
    <t>保存ファイル名</t>
    <rPh sb="0" eb="2">
      <t>ホゾン</t>
    </rPh>
    <rPh sb="6" eb="7">
      <t>メイ</t>
    </rPh>
    <phoneticPr fontId="1"/>
  </si>
  <si>
    <t>090-○○○○-▲▲△▽</t>
    <phoneticPr fontId="1"/>
  </si>
  <si>
    <t>○▽◎◎@gmail.com</t>
    <phoneticPr fontId="1"/>
  </si>
  <si>
    <t>中等教育学校の場合は高校の学年で御記入ください。</t>
    <rPh sb="0" eb="2">
      <t>チュウトウ</t>
    </rPh>
    <rPh sb="2" eb="4">
      <t>キョウイク</t>
    </rPh>
    <rPh sb="4" eb="6">
      <t>ガッコウ</t>
    </rPh>
    <rPh sb="7" eb="9">
      <t>バアイ</t>
    </rPh>
    <rPh sb="10" eb="12">
      <t>コウコウ</t>
    </rPh>
    <rPh sb="13" eb="15">
      <t>ガクネン</t>
    </rPh>
    <rPh sb="16" eb="19">
      <t>ゴキニュウ</t>
    </rPh>
    <phoneticPr fontId="1"/>
  </si>
  <si>
    <t>▽▽</t>
    <phoneticPr fontId="1"/>
  </si>
  <si>
    <t>高体連団体登録名簿表示用</t>
    <rPh sb="0" eb="3">
      <t>コウタイレン</t>
    </rPh>
    <rPh sb="3" eb="5">
      <t>ダンタイ</t>
    </rPh>
    <rPh sb="5" eb="7">
      <t>トウロク</t>
    </rPh>
    <rPh sb="7" eb="9">
      <t>メイボ</t>
    </rPh>
    <rPh sb="9" eb="12">
      <t>ヒョウジヨウ</t>
    </rPh>
    <phoneticPr fontId="1"/>
  </si>
  <si>
    <t>監督</t>
    <rPh sb="0" eb="2">
      <t>カントク</t>
    </rPh>
    <phoneticPr fontId="1"/>
  </si>
  <si>
    <t>学校名</t>
    <rPh sb="0" eb="3">
      <t>ガッコウメイ</t>
    </rPh>
    <phoneticPr fontId="1"/>
  </si>
  <si>
    <t>個人戦表示用団体名</t>
    <rPh sb="0" eb="2">
      <t>コジン</t>
    </rPh>
    <rPh sb="2" eb="3">
      <t>セン</t>
    </rPh>
    <rPh sb="3" eb="5">
      <t>ヒョウジ</t>
    </rPh>
    <rPh sb="5" eb="6">
      <t>ヨウ</t>
    </rPh>
    <rPh sb="6" eb="8">
      <t>ダンタイ</t>
    </rPh>
    <rPh sb="8" eb="9">
      <t>メイ</t>
    </rPh>
    <phoneticPr fontId="1"/>
  </si>
  <si>
    <t>学校対抗表示用団体名</t>
    <rPh sb="0" eb="2">
      <t>ガッコウ</t>
    </rPh>
    <rPh sb="2" eb="4">
      <t>タイコウ</t>
    </rPh>
    <rPh sb="4" eb="7">
      <t>ヒョウジヨウ</t>
    </rPh>
    <rPh sb="7" eb="10">
      <t>ダンタイメイ</t>
    </rPh>
    <phoneticPr fontId="1"/>
  </si>
  <si>
    <t>大洲</t>
  </si>
  <si>
    <t>松学</t>
    <rPh sb="0" eb="1">
      <t>マツ</t>
    </rPh>
    <rPh sb="1" eb="2">
      <t>ガク</t>
    </rPh>
    <phoneticPr fontId="1"/>
  </si>
  <si>
    <t>個人戦ｱﾄﾞﾊﾞｲｻﾞｰ</t>
    <rPh sb="0" eb="2">
      <t>コジン</t>
    </rPh>
    <rPh sb="2" eb="3">
      <t>セン</t>
    </rPh>
    <phoneticPr fontId="1"/>
  </si>
  <si>
    <t>※監督者と異なる場合のみ記入する</t>
    <rPh sb="1" eb="4">
      <t>カントクシャ</t>
    </rPh>
    <rPh sb="5" eb="6">
      <t>コト</t>
    </rPh>
    <rPh sb="8" eb="10">
      <t>バアイ</t>
    </rPh>
    <rPh sb="12" eb="14">
      <t>キニュウ</t>
    </rPh>
    <phoneticPr fontId="1"/>
  </si>
  <si>
    <t>個人戦ｱﾄﾞﾊﾞｲｻﾞｰ表示用</t>
    <rPh sb="0" eb="2">
      <t>コジン</t>
    </rPh>
    <rPh sb="2" eb="3">
      <t>セン</t>
    </rPh>
    <rPh sb="12" eb="15">
      <t>ヒョウジヨウ</t>
    </rPh>
    <phoneticPr fontId="1"/>
  </si>
  <si>
    <t>推薦</t>
    <rPh sb="0" eb="2">
      <t>スイセン</t>
    </rPh>
    <phoneticPr fontId="1"/>
  </si>
  <si>
    <t>今西伯方</t>
    <rPh sb="0" eb="2">
      <t>イマニシ</t>
    </rPh>
    <rPh sb="2" eb="4">
      <t>ハカタ</t>
    </rPh>
    <phoneticPr fontId="1"/>
  </si>
  <si>
    <t>FCI明徳</t>
    <rPh sb="3" eb="5">
      <t>メイトク</t>
    </rPh>
    <phoneticPr fontId="1"/>
  </si>
  <si>
    <t>里山</t>
    <rPh sb="0" eb="2">
      <t>サトヤマ</t>
    </rPh>
    <phoneticPr fontId="1"/>
  </si>
  <si>
    <t>FCI里山</t>
    <rPh sb="3" eb="5">
      <t>サトヤマ</t>
    </rPh>
    <rPh sb="4" eb="5">
      <t>イマサト</t>
    </rPh>
    <phoneticPr fontId="1"/>
  </si>
  <si>
    <t>松山学院</t>
    <rPh sb="0" eb="2">
      <t>マツヤマ</t>
    </rPh>
    <rPh sb="2" eb="4">
      <t>ガクイン</t>
    </rPh>
    <phoneticPr fontId="1"/>
  </si>
  <si>
    <t>内子小田</t>
    <rPh sb="0" eb="2">
      <t>ウチコ</t>
    </rPh>
    <rPh sb="2" eb="4">
      <t>オダ</t>
    </rPh>
    <phoneticPr fontId="1"/>
  </si>
  <si>
    <t>宇和三瓶</t>
    <rPh sb="0" eb="2">
      <t>ウワ</t>
    </rPh>
    <rPh sb="2" eb="4">
      <t>ミカメ</t>
    </rPh>
    <phoneticPr fontId="1"/>
  </si>
  <si>
    <t>宇東津島</t>
    <rPh sb="0" eb="1">
      <t>ウ</t>
    </rPh>
    <rPh sb="1" eb="2">
      <t>ヒガシ</t>
    </rPh>
    <rPh sb="2" eb="4">
      <t>ツシマ</t>
    </rPh>
    <phoneticPr fontId="1"/>
  </si>
  <si>
    <t>北宇三間</t>
    <rPh sb="0" eb="1">
      <t>キタ</t>
    </rPh>
    <rPh sb="1" eb="2">
      <t>ウ</t>
    </rPh>
    <rPh sb="2" eb="4">
      <t>ミマ</t>
    </rPh>
    <phoneticPr fontId="1"/>
  </si>
  <si>
    <t>松聾</t>
    <rPh sb="0" eb="1">
      <t>マツ</t>
    </rPh>
    <rPh sb="1" eb="2">
      <t>ロウ</t>
    </rPh>
    <phoneticPr fontId="1"/>
  </si>
  <si>
    <t>松山聾</t>
  </si>
  <si>
    <t>県総体ベスト８</t>
    <rPh sb="0" eb="1">
      <t>ケン</t>
    </rPh>
    <rPh sb="1" eb="3">
      <t>ソウタイ</t>
    </rPh>
    <phoneticPr fontId="1"/>
  </si>
  <si>
    <t>県総体ベスト16</t>
    <rPh sb="0" eb="1">
      <t>ケン</t>
    </rPh>
    <rPh sb="1" eb="3">
      <t>ソウタイ</t>
    </rPh>
    <phoneticPr fontId="1"/>
  </si>
  <si>
    <t>（種目　個人　シングルス　１部）</t>
    <rPh sb="1" eb="3">
      <t>シュモク</t>
    </rPh>
    <rPh sb="4" eb="6">
      <t>コジン</t>
    </rPh>
    <rPh sb="14" eb="15">
      <t>ブ</t>
    </rPh>
    <phoneticPr fontId="1"/>
  </si>
  <si>
    <t>（種目　個人　シングルス　３部）</t>
    <rPh sb="1" eb="3">
      <t>シュモク</t>
    </rPh>
    <rPh sb="4" eb="6">
      <t>コジン</t>
    </rPh>
    <rPh sb="14" eb="15">
      <t>ブ</t>
    </rPh>
    <phoneticPr fontId="1"/>
  </si>
  <si>
    <t>（種目　個人　シングルス　２部）</t>
    <rPh sb="1" eb="3">
      <t>シュモク</t>
    </rPh>
    <rPh sb="4" eb="6">
      <t>コジン</t>
    </rPh>
    <rPh sb="14" eb="15">
      <t>ブ</t>
    </rPh>
    <phoneticPr fontId="1"/>
  </si>
  <si>
    <t>県新人大会の成績</t>
    <rPh sb="0" eb="1">
      <t>ケン</t>
    </rPh>
    <rPh sb="1" eb="3">
      <t>シンジン</t>
    </rPh>
    <rPh sb="3" eb="5">
      <t>タイカイ</t>
    </rPh>
    <rPh sb="6" eb="8">
      <t>セイセキ</t>
    </rPh>
    <phoneticPr fontId="1"/>
  </si>
  <si>
    <t>※実力の上位順に記入のこと。</t>
    <rPh sb="1" eb="3">
      <t>ジツリョク</t>
    </rPh>
    <phoneticPr fontId="1"/>
  </si>
  <si>
    <t>ベスト16</t>
    <phoneticPr fontId="1"/>
  </si>
  <si>
    <t>ベスト８</t>
    <phoneticPr fontId="1"/>
  </si>
  <si>
    <t>決勝トーナメント１回戦</t>
    <rPh sb="0" eb="2">
      <t>ケッショウ</t>
    </rPh>
    <rPh sb="9" eb="11">
      <t>カイセン</t>
    </rPh>
    <phoneticPr fontId="1"/>
  </si>
  <si>
    <t>３回戦敗退</t>
    <rPh sb="1" eb="3">
      <t>カイセン</t>
    </rPh>
    <rPh sb="3" eb="5">
      <t>ハイタイ</t>
    </rPh>
    <phoneticPr fontId="1"/>
  </si>
  <si>
    <t>２回戦敗退</t>
    <rPh sb="1" eb="3">
      <t>カイセン</t>
    </rPh>
    <rPh sb="3" eb="5">
      <t>ハイタイ</t>
    </rPh>
    <phoneticPr fontId="1"/>
  </si>
  <si>
    <t>１回戦敗退</t>
    <rPh sb="1" eb="3">
      <t>カイセン</t>
    </rPh>
    <rPh sb="3" eb="5">
      <t>ハイタイ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</si>
  <si>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</si>
  <si>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</si>
  <si>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申込者氏名</t>
    <rPh sb="0" eb="2">
      <t>モウシコミ</t>
    </rPh>
    <rPh sb="2" eb="3">
      <t>シャ</t>
    </rPh>
    <phoneticPr fontId="1"/>
  </si>
  <si>
    <t>※申込者と異なる場合のみ記入する</t>
  </si>
  <si>
    <t>※申込者と異なる場合のみ記入する</t>
    <rPh sb="1" eb="3">
      <t>モウシコミ</t>
    </rPh>
    <rPh sb="3" eb="4">
      <t>シャ</t>
    </rPh>
    <rPh sb="5" eb="6">
      <t>コト</t>
    </rPh>
    <rPh sb="8" eb="10">
      <t>バアイ</t>
    </rPh>
    <rPh sb="12" eb="1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</si>
</sst>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u val="double"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4"/>
      <color rgb="FF0070C0"/>
      <name val="ＭＳ ゴシック"/>
      <family val="3"/>
      <charset val="128"/>
    </font>
    <font>
      <b/>
      <sz val="14"/>
      <color rgb="FF00B050"/>
      <name val="ＭＳ ゴシック"/>
      <family val="3"/>
      <charset val="128"/>
    </font>
    <font>
      <sz val="14"/>
      <color rgb="FF0070C0"/>
      <name val="ＭＳ ゴシック"/>
      <family val="3"/>
      <charset val="128"/>
    </font>
    <font>
      <sz val="14"/>
      <color rgb="FF00B05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2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3" borderId="2" xfId="0" applyFont="1" applyFill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3" borderId="10" xfId="0" applyFont="1" applyFill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3" borderId="11" xfId="0" applyFont="1" applyFill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3" borderId="15" xfId="0" applyFont="1" applyFill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3" borderId="17" xfId="0" applyFont="1" applyFill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3" borderId="19" xfId="0" applyFont="1" applyFill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3" borderId="21" xfId="0" applyFont="1" applyFill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3" borderId="22" xfId="0" applyFont="1" applyFill="1" applyBorder="1" applyProtection="1">
      <alignment vertical="center"/>
      <protection locked="0"/>
    </xf>
    <xf numFmtId="0" fontId="3" fillId="3" borderId="9" xfId="0" applyFont="1" applyFill="1" applyBorder="1" applyProtection="1">
      <alignment vertical="center"/>
      <protection locked="0"/>
    </xf>
    <xf numFmtId="0" fontId="3" fillId="3" borderId="23" xfId="0" applyFont="1" applyFill="1" applyBorder="1" applyProtection="1">
      <alignment vertical="center"/>
      <protection locked="0"/>
    </xf>
    <xf numFmtId="0" fontId="3" fillId="3" borderId="20" xfId="0" applyFont="1" applyFill="1" applyBorder="1" applyProtection="1">
      <alignment vertical="center"/>
      <protection locked="0"/>
    </xf>
    <xf numFmtId="0" fontId="3" fillId="3" borderId="24" xfId="0" applyFont="1" applyFill="1" applyBorder="1" applyProtection="1">
      <alignment vertical="center"/>
      <protection locked="0"/>
    </xf>
    <xf numFmtId="0" fontId="3" fillId="3" borderId="12" xfId="0" applyFont="1" applyFill="1" applyBorder="1" applyProtection="1">
      <alignment vertical="center"/>
      <protection locked="0"/>
    </xf>
    <xf numFmtId="0" fontId="3" fillId="3" borderId="25" xfId="0" applyFont="1" applyFill="1" applyBorder="1" applyProtection="1">
      <alignment vertical="center"/>
      <protection locked="0"/>
    </xf>
    <xf numFmtId="0" fontId="3" fillId="0" borderId="26" xfId="0" applyFont="1" applyBorder="1" applyProtection="1">
      <alignment vertical="center"/>
      <protection locked="0"/>
    </xf>
    <xf numFmtId="0" fontId="3" fillId="0" borderId="27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28" xfId="0" applyFont="1" applyBorder="1" applyProtection="1">
      <alignment vertical="center"/>
      <protection locked="0"/>
    </xf>
    <xf numFmtId="0" fontId="3" fillId="3" borderId="28" xfId="0" applyFont="1" applyFill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3" borderId="16" xfId="0" applyFont="1" applyFill="1" applyBorder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3" borderId="31" xfId="0" applyFont="1" applyFill="1" applyBorder="1" applyProtection="1">
      <alignment vertical="center"/>
      <protection locked="0"/>
    </xf>
    <xf numFmtId="0" fontId="3" fillId="3" borderId="29" xfId="0" applyFont="1" applyFill="1" applyBorder="1" applyProtection="1">
      <alignment vertical="center"/>
      <protection locked="0"/>
    </xf>
    <xf numFmtId="0" fontId="3" fillId="3" borderId="30" xfId="0" applyFont="1" applyFill="1" applyBorder="1" applyProtection="1">
      <alignment vertical="center"/>
      <protection locked="0"/>
    </xf>
    <xf numFmtId="0" fontId="3" fillId="3" borderId="33" xfId="0" applyFont="1" applyFill="1" applyBorder="1" applyProtection="1">
      <alignment vertical="center"/>
      <protection locked="0"/>
    </xf>
    <xf numFmtId="0" fontId="3" fillId="3" borderId="34" xfId="0" applyFont="1" applyFill="1" applyBorder="1" applyProtection="1">
      <alignment vertical="center"/>
      <protection locked="0"/>
    </xf>
    <xf numFmtId="0" fontId="3" fillId="0" borderId="34" xfId="0" applyFont="1" applyBorder="1">
      <alignment vertical="center"/>
    </xf>
    <xf numFmtId="0" fontId="3" fillId="3" borderId="35" xfId="0" applyFont="1" applyFill="1" applyBorder="1" applyProtection="1">
      <alignment vertical="center"/>
      <protection locked="0"/>
    </xf>
    <xf numFmtId="0" fontId="3" fillId="0" borderId="25" xfId="0" applyFont="1" applyBorder="1" applyProtection="1">
      <alignment vertical="center"/>
      <protection locked="0"/>
    </xf>
    <xf numFmtId="0" fontId="3" fillId="0" borderId="35" xfId="0" applyFont="1" applyBorder="1" applyProtection="1">
      <alignment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17" xfId="0" applyFont="1" applyBorder="1" applyAlignment="1">
      <alignment vertical="center" shrinkToFit="1"/>
    </xf>
    <xf numFmtId="0" fontId="3" fillId="0" borderId="40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0" borderId="32" xfId="0" applyFont="1" applyBorder="1" applyAlignment="1">
      <alignment vertical="center" shrinkToFit="1"/>
    </xf>
    <xf numFmtId="0" fontId="3" fillId="0" borderId="41" xfId="0" applyFont="1" applyBorder="1" applyAlignment="1">
      <alignment horizontal="center"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5" xfId="0" applyFont="1" applyBorder="1" applyAlignment="1">
      <alignment horizontal="center" vertical="center"/>
    </xf>
    <xf numFmtId="0" fontId="10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40" xfId="0" applyFont="1" applyBorder="1">
      <alignment vertical="center"/>
    </xf>
    <xf numFmtId="0" fontId="0" fillId="0" borderId="45" xfId="0" applyBorder="1">
      <alignment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33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10" xfId="0" applyFont="1" applyBorder="1" applyAlignment="1">
      <alignment vertical="center" shrinkToFit="1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Protection="1">
      <alignment vertical="center"/>
      <protection locked="0"/>
    </xf>
    <xf numFmtId="0" fontId="0" fillId="0" borderId="49" xfId="0" applyBorder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12" fillId="3" borderId="13" xfId="1" applyFill="1" applyBorder="1" applyAlignment="1" applyProtection="1">
      <alignment horizontal="center" vertical="center" shrinkToFit="1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3" borderId="13" xfId="0" quotePrefix="1" applyFont="1" applyFill="1" applyBorder="1" applyAlignment="1" applyProtection="1">
      <alignment horizontal="center" vertical="center" shrinkToFit="1"/>
      <protection locked="0"/>
    </xf>
    <xf numFmtId="0" fontId="3" fillId="0" borderId="45" xfId="0" applyFont="1" applyBorder="1" applyAlignment="1">
      <alignment vertical="center" shrinkToFit="1"/>
    </xf>
    <xf numFmtId="0" fontId="3" fillId="0" borderId="0" xfId="0" applyFont="1" applyFill="1" applyBorder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13" fillId="0" borderId="0" xfId="0" applyFont="1" applyFill="1" applyBorder="1" applyProtection="1">
      <alignment vertical="center"/>
      <protection locked="0"/>
    </xf>
    <xf numFmtId="0" fontId="1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47" xfId="0" applyFont="1" applyBorder="1" applyProtection="1">
      <alignment vertical="center"/>
      <protection locked="0"/>
    </xf>
    <xf numFmtId="0" fontId="3" fillId="5" borderId="22" xfId="0" applyFont="1" applyFill="1" applyBorder="1" applyProtection="1">
      <alignment vertical="center"/>
      <protection locked="0"/>
    </xf>
    <xf numFmtId="0" fontId="3" fillId="5" borderId="28" xfId="0" applyFont="1" applyFill="1" applyBorder="1" applyProtection="1">
      <alignment vertical="center"/>
      <protection locked="0"/>
    </xf>
    <xf numFmtId="0" fontId="3" fillId="5" borderId="25" xfId="0" applyFont="1" applyFill="1" applyBorder="1" applyProtection="1">
      <alignment vertical="center"/>
      <protection locked="0"/>
    </xf>
    <xf numFmtId="0" fontId="3" fillId="5" borderId="24" xfId="0" applyFont="1" applyFill="1" applyBorder="1" applyProtection="1">
      <alignment vertical="center"/>
      <protection locked="0"/>
    </xf>
    <xf numFmtId="0" fontId="3" fillId="5" borderId="23" xfId="0" applyFont="1" applyFill="1" applyBorder="1" applyProtection="1">
      <alignment vertical="center"/>
      <protection locked="0"/>
    </xf>
    <xf numFmtId="0" fontId="3" fillId="5" borderId="31" xfId="0" applyFont="1" applyFill="1" applyBorder="1" applyProtection="1">
      <alignment vertical="center"/>
      <protection locked="0"/>
    </xf>
    <xf numFmtId="0" fontId="3" fillId="5" borderId="11" xfId="0" applyFont="1" applyFill="1" applyBorder="1" applyProtection="1">
      <alignment vertical="center"/>
      <protection locked="0"/>
    </xf>
    <xf numFmtId="0" fontId="3" fillId="5" borderId="29" xfId="0" applyFont="1" applyFill="1" applyBorder="1" applyProtection="1">
      <alignment vertical="center"/>
      <protection locked="0"/>
    </xf>
    <xf numFmtId="0" fontId="3" fillId="5" borderId="15" xfId="0" applyFont="1" applyFill="1" applyBorder="1" applyProtection="1">
      <alignment vertical="center"/>
      <protection locked="0"/>
    </xf>
    <xf numFmtId="0" fontId="3" fillId="5" borderId="34" xfId="0" applyFont="1" applyFill="1" applyBorder="1" applyProtection="1">
      <alignment vertical="center"/>
      <protection locked="0"/>
    </xf>
    <xf numFmtId="0" fontId="3" fillId="5" borderId="35" xfId="0" applyFont="1" applyFill="1" applyBorder="1" applyProtection="1">
      <alignment vertical="center"/>
      <protection locked="0"/>
    </xf>
    <xf numFmtId="0" fontId="3" fillId="5" borderId="33" xfId="0" applyFont="1" applyFill="1" applyBorder="1" applyProtection="1">
      <alignment vertical="center"/>
      <protection locked="0"/>
    </xf>
    <xf numFmtId="0" fontId="3" fillId="5" borderId="12" xfId="0" applyFont="1" applyFill="1" applyBorder="1" applyProtection="1">
      <alignment vertical="center"/>
      <protection locked="0"/>
    </xf>
    <xf numFmtId="0" fontId="3" fillId="5" borderId="16" xfId="0" applyFont="1" applyFill="1" applyBorder="1" applyProtection="1">
      <alignment vertical="center"/>
      <protection locked="0"/>
    </xf>
    <xf numFmtId="0" fontId="3" fillId="5" borderId="30" xfId="0" applyFont="1" applyFill="1" applyBorder="1" applyProtection="1">
      <alignment vertical="center"/>
      <protection locked="0"/>
    </xf>
    <xf numFmtId="0" fontId="3" fillId="5" borderId="20" xfId="0" applyFont="1" applyFill="1" applyBorder="1" applyProtection="1">
      <alignment vertical="center"/>
      <protection locked="0"/>
    </xf>
    <xf numFmtId="0" fontId="3" fillId="5" borderId="2" xfId="0" applyFont="1" applyFill="1" applyBorder="1" applyProtection="1">
      <alignment vertical="center"/>
      <protection locked="0"/>
    </xf>
    <xf numFmtId="0" fontId="3" fillId="5" borderId="19" xfId="0" applyFont="1" applyFill="1" applyBorder="1" applyProtection="1">
      <alignment vertical="center"/>
      <protection locked="0"/>
    </xf>
    <xf numFmtId="0" fontId="3" fillId="0" borderId="5" xfId="0" applyFont="1" applyFill="1" applyBorder="1" applyProtection="1">
      <alignment vertical="center"/>
      <protection locked="0"/>
    </xf>
    <xf numFmtId="0" fontId="3" fillId="6" borderId="22" xfId="0" applyFont="1" applyFill="1" applyBorder="1" applyProtection="1">
      <alignment vertical="center"/>
      <protection locked="0"/>
    </xf>
    <xf numFmtId="0" fontId="3" fillId="6" borderId="28" xfId="0" applyFont="1" applyFill="1" applyBorder="1" applyProtection="1">
      <alignment vertical="center"/>
      <protection locked="0"/>
    </xf>
    <xf numFmtId="0" fontId="3" fillId="6" borderId="25" xfId="0" applyFont="1" applyFill="1" applyBorder="1" applyProtection="1">
      <alignment vertical="center"/>
      <protection locked="0"/>
    </xf>
    <xf numFmtId="0" fontId="3" fillId="6" borderId="24" xfId="0" applyFont="1" applyFill="1" applyBorder="1" applyProtection="1">
      <alignment vertical="center"/>
      <protection locked="0"/>
    </xf>
    <xf numFmtId="0" fontId="3" fillId="6" borderId="23" xfId="0" applyFont="1" applyFill="1" applyBorder="1" applyProtection="1">
      <alignment vertical="center"/>
      <protection locked="0"/>
    </xf>
    <xf numFmtId="0" fontId="3" fillId="6" borderId="31" xfId="0" applyFont="1" applyFill="1" applyBorder="1" applyProtection="1">
      <alignment vertical="center"/>
      <protection locked="0"/>
    </xf>
    <xf numFmtId="0" fontId="3" fillId="6" borderId="11" xfId="0" applyFont="1" applyFill="1" applyBorder="1" applyProtection="1">
      <alignment vertical="center"/>
      <protection locked="0"/>
    </xf>
    <xf numFmtId="0" fontId="3" fillId="6" borderId="29" xfId="0" applyFont="1" applyFill="1" applyBorder="1" applyProtection="1">
      <alignment vertical="center"/>
      <protection locked="0"/>
    </xf>
    <xf numFmtId="0" fontId="3" fillId="6" borderId="15" xfId="0" applyFont="1" applyFill="1" applyBorder="1" applyProtection="1">
      <alignment vertical="center"/>
      <protection locked="0"/>
    </xf>
    <xf numFmtId="0" fontId="3" fillId="6" borderId="34" xfId="0" applyFont="1" applyFill="1" applyBorder="1" applyProtection="1">
      <alignment vertical="center"/>
      <protection locked="0"/>
    </xf>
    <xf numFmtId="0" fontId="3" fillId="6" borderId="35" xfId="0" applyFont="1" applyFill="1" applyBorder="1" applyProtection="1">
      <alignment vertical="center"/>
      <protection locked="0"/>
    </xf>
    <xf numFmtId="0" fontId="3" fillId="6" borderId="33" xfId="0" applyFont="1" applyFill="1" applyBorder="1" applyProtection="1">
      <alignment vertical="center"/>
      <protection locked="0"/>
    </xf>
    <xf numFmtId="0" fontId="3" fillId="6" borderId="12" xfId="0" applyFont="1" applyFill="1" applyBorder="1" applyProtection="1">
      <alignment vertical="center"/>
      <protection locked="0"/>
    </xf>
    <xf numFmtId="0" fontId="3" fillId="6" borderId="16" xfId="0" applyFont="1" applyFill="1" applyBorder="1" applyProtection="1">
      <alignment vertical="center"/>
      <protection locked="0"/>
    </xf>
    <xf numFmtId="0" fontId="3" fillId="6" borderId="30" xfId="0" applyFont="1" applyFill="1" applyBorder="1" applyProtection="1">
      <alignment vertical="center"/>
      <protection locked="0"/>
    </xf>
    <xf numFmtId="0" fontId="3" fillId="6" borderId="20" xfId="0" applyFont="1" applyFill="1" applyBorder="1" applyProtection="1">
      <alignment vertical="center"/>
      <protection locked="0"/>
    </xf>
    <xf numFmtId="0" fontId="3" fillId="6" borderId="2" xfId="0" applyFont="1" applyFill="1" applyBorder="1" applyProtection="1">
      <alignment vertical="center"/>
      <protection locked="0"/>
    </xf>
    <xf numFmtId="0" fontId="3" fillId="6" borderId="19" xfId="0" applyFont="1" applyFill="1" applyBorder="1" applyProtection="1">
      <alignment vertical="center"/>
      <protection locked="0"/>
    </xf>
    <xf numFmtId="0" fontId="3" fillId="7" borderId="22" xfId="0" applyFont="1" applyFill="1" applyBorder="1" applyProtection="1">
      <alignment vertical="center"/>
      <protection locked="0"/>
    </xf>
    <xf numFmtId="0" fontId="3" fillId="7" borderId="28" xfId="0" applyFont="1" applyFill="1" applyBorder="1" applyProtection="1">
      <alignment vertical="center"/>
      <protection locked="0"/>
    </xf>
    <xf numFmtId="0" fontId="3" fillId="7" borderId="25" xfId="0" applyFont="1" applyFill="1" applyBorder="1" applyProtection="1">
      <alignment vertical="center"/>
      <protection locked="0"/>
    </xf>
    <xf numFmtId="0" fontId="3" fillId="7" borderId="24" xfId="0" applyFont="1" applyFill="1" applyBorder="1" applyProtection="1">
      <alignment vertical="center"/>
      <protection locked="0"/>
    </xf>
    <xf numFmtId="0" fontId="3" fillId="7" borderId="23" xfId="0" applyFont="1" applyFill="1" applyBorder="1" applyProtection="1">
      <alignment vertical="center"/>
      <protection locked="0"/>
    </xf>
    <xf numFmtId="0" fontId="3" fillId="7" borderId="31" xfId="0" applyFont="1" applyFill="1" applyBorder="1" applyProtection="1">
      <alignment vertical="center"/>
      <protection locked="0"/>
    </xf>
    <xf numFmtId="0" fontId="3" fillId="7" borderId="11" xfId="0" applyFont="1" applyFill="1" applyBorder="1" applyProtection="1">
      <alignment vertical="center"/>
      <protection locked="0"/>
    </xf>
    <xf numFmtId="0" fontId="3" fillId="7" borderId="29" xfId="0" applyFont="1" applyFill="1" applyBorder="1" applyProtection="1">
      <alignment vertical="center"/>
      <protection locked="0"/>
    </xf>
    <xf numFmtId="0" fontId="3" fillId="7" borderId="15" xfId="0" applyFont="1" applyFill="1" applyBorder="1" applyProtection="1">
      <alignment vertical="center"/>
      <protection locked="0"/>
    </xf>
    <xf numFmtId="0" fontId="3" fillId="7" borderId="34" xfId="0" applyFont="1" applyFill="1" applyBorder="1" applyProtection="1">
      <alignment vertical="center"/>
      <protection locked="0"/>
    </xf>
    <xf numFmtId="0" fontId="3" fillId="7" borderId="35" xfId="0" applyFont="1" applyFill="1" applyBorder="1" applyProtection="1">
      <alignment vertical="center"/>
      <protection locked="0"/>
    </xf>
    <xf numFmtId="0" fontId="3" fillId="7" borderId="33" xfId="0" applyFont="1" applyFill="1" applyBorder="1" applyProtection="1">
      <alignment vertical="center"/>
      <protection locked="0"/>
    </xf>
    <xf numFmtId="0" fontId="3" fillId="7" borderId="12" xfId="0" applyFont="1" applyFill="1" applyBorder="1" applyProtection="1">
      <alignment vertical="center"/>
      <protection locked="0"/>
    </xf>
    <xf numFmtId="0" fontId="3" fillId="7" borderId="16" xfId="0" applyFont="1" applyFill="1" applyBorder="1" applyProtection="1">
      <alignment vertical="center"/>
      <protection locked="0"/>
    </xf>
    <xf numFmtId="0" fontId="3" fillId="7" borderId="30" xfId="0" applyFont="1" applyFill="1" applyBorder="1" applyProtection="1">
      <alignment vertical="center"/>
      <protection locked="0"/>
    </xf>
    <xf numFmtId="0" fontId="3" fillId="7" borderId="20" xfId="0" applyFont="1" applyFill="1" applyBorder="1" applyProtection="1">
      <alignment vertical="center"/>
      <protection locked="0"/>
    </xf>
    <xf numFmtId="0" fontId="3" fillId="7" borderId="2" xfId="0" applyFont="1" applyFill="1" applyBorder="1" applyProtection="1">
      <alignment vertical="center"/>
      <protection locked="0"/>
    </xf>
    <xf numFmtId="0" fontId="3" fillId="7" borderId="19" xfId="0" applyFont="1" applyFill="1" applyBorder="1" applyProtection="1">
      <alignment vertical="center"/>
      <protection locked="0"/>
    </xf>
    <xf numFmtId="0" fontId="16" fillId="0" borderId="54" xfId="0" applyFont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>
      <alignment vertical="center"/>
    </xf>
    <xf numFmtId="0" fontId="0" fillId="0" borderId="51" xfId="0" applyBorder="1">
      <alignment vertical="center"/>
    </xf>
    <xf numFmtId="0" fontId="3" fillId="3" borderId="37" xfId="0" applyFont="1" applyFill="1" applyBorder="1" applyAlignment="1" applyProtection="1">
      <alignment horizontal="center" vertical="center"/>
      <protection locked="0"/>
    </xf>
    <xf numFmtId="0" fontId="3" fillId="3" borderId="5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7" borderId="22" xfId="0" applyFont="1" applyFill="1" applyBorder="1" applyAlignment="1" applyProtection="1">
      <alignment horizontal="left" vertical="center" shrinkToFit="1"/>
      <protection locked="0"/>
    </xf>
    <xf numFmtId="0" fontId="0" fillId="7" borderId="9" xfId="0" applyFill="1" applyBorder="1" applyAlignment="1">
      <alignment horizontal="left" vertical="center" shrinkToFit="1"/>
    </xf>
    <xf numFmtId="0" fontId="3" fillId="0" borderId="0" xfId="0" applyFont="1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 shrinkToFit="1"/>
    </xf>
    <xf numFmtId="0" fontId="3" fillId="7" borderId="28" xfId="0" applyFont="1" applyFill="1" applyBorder="1" applyAlignment="1" applyProtection="1">
      <alignment horizontal="left" vertical="center" shrinkToFit="1"/>
      <protection locked="0"/>
    </xf>
    <xf numFmtId="0" fontId="0" fillId="7" borderId="16" xfId="0" applyFill="1" applyBorder="1" applyAlignment="1">
      <alignment horizontal="left" vertical="center" shrinkToFit="1"/>
    </xf>
    <xf numFmtId="0" fontId="3" fillId="7" borderId="24" xfId="0" applyFont="1" applyFill="1" applyBorder="1" applyAlignment="1" applyProtection="1">
      <alignment horizontal="left" vertical="center" shrinkToFit="1"/>
      <protection locked="0"/>
    </xf>
    <xf numFmtId="0" fontId="0" fillId="7" borderId="12" xfId="0" applyFill="1" applyBorder="1" applyAlignment="1">
      <alignment horizontal="left" vertical="center" shrinkToFit="1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3" borderId="28" xfId="0" applyFont="1" applyFill="1" applyBorder="1" applyAlignment="1" applyProtection="1">
      <alignment horizontal="left" vertical="center" shrinkToFit="1"/>
      <protection locked="0"/>
    </xf>
    <xf numFmtId="0" fontId="0" fillId="0" borderId="16" xfId="0" applyBorder="1" applyAlignment="1">
      <alignment horizontal="left" vertical="center" shrinkToFit="1"/>
    </xf>
    <xf numFmtId="0" fontId="3" fillId="3" borderId="23" xfId="0" applyFont="1" applyFill="1" applyBorder="1" applyAlignment="1" applyProtection="1">
      <alignment horizontal="left" vertical="center" shrinkToFit="1"/>
      <protection locked="0"/>
    </xf>
    <xf numFmtId="0" fontId="0" fillId="0" borderId="20" xfId="0" applyBorder="1" applyAlignment="1">
      <alignment horizontal="left" vertical="center" shrinkToFit="1"/>
    </xf>
    <xf numFmtId="0" fontId="3" fillId="3" borderId="24" xfId="0" applyFont="1" applyFill="1" applyBorder="1" applyAlignment="1" applyProtection="1">
      <alignment horizontal="left" vertical="center" shrinkToFit="1"/>
      <protection locked="0"/>
    </xf>
    <xf numFmtId="0" fontId="0" fillId="0" borderId="12" xfId="0" applyBorder="1" applyAlignment="1">
      <alignment horizontal="left" vertical="center" shrinkToFit="1"/>
    </xf>
    <xf numFmtId="0" fontId="3" fillId="0" borderId="18" xfId="0" applyFont="1" applyBorder="1" applyAlignment="1" applyProtection="1">
      <alignment horizontal="center" vertical="center" textRotation="255"/>
      <protection locked="0"/>
    </xf>
    <xf numFmtId="0" fontId="3" fillId="0" borderId="65" xfId="0" applyFont="1" applyBorder="1" applyAlignment="1" applyProtection="1">
      <alignment horizontal="center" vertical="center" textRotation="255"/>
      <protection locked="0"/>
    </xf>
    <xf numFmtId="0" fontId="3" fillId="0" borderId="59" xfId="0" applyFont="1" applyBorder="1" applyAlignment="1" applyProtection="1">
      <alignment horizontal="center" vertical="center" textRotation="255"/>
      <protection locked="0"/>
    </xf>
    <xf numFmtId="0" fontId="3" fillId="0" borderId="43" xfId="0" applyFont="1" applyBorder="1" applyAlignment="1">
      <alignment horizontal="center" vertical="center" textRotation="255"/>
    </xf>
    <xf numFmtId="0" fontId="3" fillId="0" borderId="66" xfId="0" applyFont="1" applyBorder="1" applyAlignment="1">
      <alignment horizontal="center" vertical="center" textRotation="255"/>
    </xf>
    <xf numFmtId="0" fontId="3" fillId="0" borderId="67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7" borderId="23" xfId="0" applyFont="1" applyFill="1" applyBorder="1" applyAlignment="1" applyProtection="1">
      <alignment horizontal="left" vertical="center" shrinkToFit="1"/>
      <protection locked="0"/>
    </xf>
    <xf numFmtId="0" fontId="0" fillId="7" borderId="20" xfId="0" applyFill="1" applyBorder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15" fillId="0" borderId="54" xfId="0" applyFont="1" applyBorder="1" applyAlignment="1" applyProtection="1">
      <alignment horizontal="left" vertical="center"/>
      <protection locked="0"/>
    </xf>
    <xf numFmtId="0" fontId="3" fillId="6" borderId="22" xfId="0" applyFont="1" applyFill="1" applyBorder="1" applyAlignment="1" applyProtection="1">
      <alignment horizontal="left" vertical="center" shrinkToFit="1"/>
      <protection locked="0"/>
    </xf>
    <xf numFmtId="0" fontId="0" fillId="6" borderId="9" xfId="0" applyFill="1" applyBorder="1" applyAlignment="1">
      <alignment horizontal="left" vertical="center" shrinkToFit="1"/>
    </xf>
    <xf numFmtId="0" fontId="3" fillId="6" borderId="28" xfId="0" applyFont="1" applyFill="1" applyBorder="1" applyAlignment="1" applyProtection="1">
      <alignment horizontal="left" vertical="center" shrinkToFit="1"/>
      <protection locked="0"/>
    </xf>
    <xf numFmtId="0" fontId="0" fillId="6" borderId="16" xfId="0" applyFill="1" applyBorder="1" applyAlignment="1">
      <alignment horizontal="left" vertical="center" shrinkToFit="1"/>
    </xf>
    <xf numFmtId="0" fontId="3" fillId="6" borderId="24" xfId="0" applyFont="1" applyFill="1" applyBorder="1" applyAlignment="1" applyProtection="1">
      <alignment horizontal="left" vertical="center" shrinkToFit="1"/>
      <protection locked="0"/>
    </xf>
    <xf numFmtId="0" fontId="0" fillId="6" borderId="12" xfId="0" applyFill="1" applyBorder="1" applyAlignment="1">
      <alignment horizontal="left" vertical="center" shrinkToFit="1"/>
    </xf>
    <xf numFmtId="0" fontId="3" fillId="6" borderId="23" xfId="0" applyFont="1" applyFill="1" applyBorder="1" applyAlignment="1" applyProtection="1">
      <alignment horizontal="left" vertical="center" shrinkToFit="1"/>
      <protection locked="0"/>
    </xf>
    <xf numFmtId="0" fontId="0" fillId="6" borderId="20" xfId="0" applyFill="1" applyBorder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17" fillId="0" borderId="54" xfId="0" applyFont="1" applyBorder="1" applyAlignment="1" applyProtection="1">
      <alignment horizontal="left" vertical="center"/>
      <protection locked="0"/>
    </xf>
    <xf numFmtId="0" fontId="3" fillId="5" borderId="22" xfId="0" applyFont="1" applyFill="1" applyBorder="1" applyAlignment="1" applyProtection="1">
      <alignment horizontal="left" vertical="center" shrinkToFit="1"/>
      <protection locked="0"/>
    </xf>
    <xf numFmtId="0" fontId="0" fillId="5" borderId="9" xfId="0" applyFill="1" applyBorder="1" applyAlignment="1">
      <alignment horizontal="left" vertical="center" shrinkToFit="1"/>
    </xf>
    <xf numFmtId="0" fontId="3" fillId="5" borderId="28" xfId="0" applyFont="1" applyFill="1" applyBorder="1" applyAlignment="1" applyProtection="1">
      <alignment horizontal="left" vertical="center" shrinkToFit="1"/>
      <protection locked="0"/>
    </xf>
    <xf numFmtId="0" fontId="0" fillId="5" borderId="16" xfId="0" applyFill="1" applyBorder="1" applyAlignment="1">
      <alignment horizontal="left" vertical="center" shrinkToFit="1"/>
    </xf>
    <xf numFmtId="0" fontId="3" fillId="5" borderId="24" xfId="0" applyFont="1" applyFill="1" applyBorder="1" applyAlignment="1" applyProtection="1">
      <alignment horizontal="left" vertical="center" shrinkToFit="1"/>
      <protection locked="0"/>
    </xf>
    <xf numFmtId="0" fontId="0" fillId="5" borderId="12" xfId="0" applyFill="1" applyBorder="1" applyAlignment="1">
      <alignment horizontal="left" vertical="center" shrinkToFit="1"/>
    </xf>
    <xf numFmtId="0" fontId="3" fillId="5" borderId="23" xfId="0" applyFont="1" applyFill="1" applyBorder="1" applyAlignment="1" applyProtection="1">
      <alignment horizontal="left" vertical="center" shrinkToFit="1"/>
      <protection locked="0"/>
    </xf>
    <xf numFmtId="0" fontId="0" fillId="5" borderId="20" xfId="0" applyFill="1" applyBorder="1" applyAlignment="1">
      <alignment horizontal="left" vertical="center" shrinkToFit="1"/>
    </xf>
    <xf numFmtId="0" fontId="3" fillId="3" borderId="22" xfId="0" applyFont="1" applyFill="1" applyBorder="1" applyAlignment="1" applyProtection="1">
      <alignment horizontal="left" vertical="center" shrinkToFit="1"/>
      <protection locked="0"/>
    </xf>
    <xf numFmtId="0" fontId="0" fillId="0" borderId="9" xfId="0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 textRotation="255"/>
      <protection locked="0"/>
    </xf>
    <xf numFmtId="0" fontId="3" fillId="0" borderId="66" xfId="0" applyFont="1" applyBorder="1" applyAlignment="1" applyProtection="1">
      <alignment horizontal="center" vertical="center" textRotation="255"/>
      <protection locked="0"/>
    </xf>
    <xf numFmtId="0" fontId="3" fillId="0" borderId="67" xfId="0" applyFont="1" applyBorder="1" applyAlignment="1" applyProtection="1">
      <alignment horizontal="center" vertical="center" textRotation="255"/>
      <protection locked="0"/>
    </xf>
    <xf numFmtId="0" fontId="3" fillId="0" borderId="33" xfId="0" applyFont="1" applyBorder="1" applyAlignment="1" applyProtection="1">
      <alignment horizontal="center" vertical="center" textRotation="255"/>
      <protection locked="0"/>
    </xf>
    <xf numFmtId="0" fontId="3" fillId="0" borderId="29" xfId="0" applyFont="1" applyBorder="1" applyAlignment="1" applyProtection="1">
      <alignment horizontal="center" vertical="center" textRotation="255"/>
      <protection locked="0"/>
    </xf>
    <xf numFmtId="0" fontId="3" fillId="0" borderId="30" xfId="0" applyFont="1" applyBorder="1" applyAlignment="1" applyProtection="1">
      <alignment horizontal="center" vertical="center" textRotation="255"/>
      <protection locked="0"/>
    </xf>
    <xf numFmtId="0" fontId="3" fillId="3" borderId="60" xfId="0" applyFont="1" applyFill="1" applyBorder="1" applyAlignment="1" applyProtection="1">
      <alignment horizontal="left" vertical="center" shrinkToFit="1"/>
      <protection locked="0"/>
    </xf>
    <xf numFmtId="0" fontId="3" fillId="3" borderId="61" xfId="0" applyFont="1" applyFill="1" applyBorder="1" applyAlignment="1" applyProtection="1">
      <alignment horizontal="left" vertical="center" shrinkToFit="1"/>
      <protection locked="0"/>
    </xf>
    <xf numFmtId="0" fontId="3" fillId="3" borderId="62" xfId="0" applyFont="1" applyFill="1" applyBorder="1" applyAlignment="1" applyProtection="1">
      <alignment horizontal="left" vertical="center" shrinkToFit="1"/>
      <protection locked="0"/>
    </xf>
    <xf numFmtId="0" fontId="0" fillId="0" borderId="19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3" fillId="3" borderId="61" xfId="0" applyFont="1" applyFill="1" applyBorder="1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3" borderId="28" xfId="0" applyFont="1" applyFill="1" applyBorder="1" applyAlignment="1">
      <alignment horizontal="left" vertical="center" shrinkToFit="1"/>
    </xf>
    <xf numFmtId="0" fontId="3" fillId="3" borderId="22" xfId="0" applyFont="1" applyFill="1" applyBorder="1" applyAlignment="1">
      <alignment horizontal="left" vertical="center" shrinkToFit="1"/>
    </xf>
    <xf numFmtId="0" fontId="3" fillId="3" borderId="62" xfId="0" applyFont="1" applyFill="1" applyBorder="1" applyAlignment="1">
      <alignment horizontal="left" vertical="center" shrinkToFi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3" fillId="0" borderId="42" xfId="0" applyFont="1" applyBorder="1" applyAlignment="1" applyProtection="1">
      <alignment horizontal="center" vertical="center" textRotation="255"/>
      <protection locked="0"/>
    </xf>
    <xf numFmtId="0" fontId="3" fillId="0" borderId="41" xfId="0" applyFont="1" applyBorder="1" applyAlignment="1" applyProtection="1">
      <alignment horizontal="center" vertical="center" textRotation="255"/>
      <protection locked="0"/>
    </xf>
    <xf numFmtId="0" fontId="3" fillId="0" borderId="64" xfId="0" applyFont="1" applyBorder="1" applyAlignment="1" applyProtection="1">
      <alignment horizontal="center" vertical="center" textRotation="255"/>
      <protection locked="0"/>
    </xf>
    <xf numFmtId="0" fontId="3" fillId="0" borderId="58" xfId="0" applyFont="1" applyBorder="1" applyProtection="1">
      <alignment vertical="center"/>
      <protection locked="0"/>
    </xf>
    <xf numFmtId="0" fontId="0" fillId="0" borderId="8" xfId="0" applyBorder="1">
      <alignment vertical="center"/>
    </xf>
    <xf numFmtId="0" fontId="0" fillId="0" borderId="59" xfId="0" applyBorder="1">
      <alignment vertical="center"/>
    </xf>
    <xf numFmtId="0" fontId="3" fillId="0" borderId="18" xfId="0" applyFont="1" applyBorder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CCCC"/>
      <color rgb="FFFF7C8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47621</xdr:colOff>
      <xdr:row>2</xdr:row>
      <xdr:rowOff>266702</xdr:rowOff>
    </xdr:from>
    <xdr:to>
      <xdr:col>11</xdr:col>
      <xdr:colOff>214286</xdr:colOff>
      <xdr:row>4</xdr:row>
      <xdr:rowOff>104776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085972" y="657227"/>
          <a:ext cx="1847853" cy="238124"/>
        </a:xfrm>
        <a:prstGeom prst="wedgeRectCallout">
          <a:avLst>
            <a:gd name="adj1" fmla="val -58787"/>
            <a:gd name="adj2" fmla="val 185666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・姓は左詰め・名も左詰め</a:t>
          </a:r>
          <a:endParaRPr kumimoji="1" lang="en-US" altLang="ja-JP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13</xdr:col>
      <xdr:colOff>161925</xdr:colOff>
      <xdr:row>24</xdr:row>
      <xdr:rowOff>95250</xdr:rowOff>
    </xdr:from>
    <xdr:to>
      <xdr:col>16</xdr:col>
      <xdr:colOff>200025</xdr:colOff>
      <xdr:row>28</xdr:row>
      <xdr:rowOff>95250</xdr:rowOff>
    </xdr:to>
    <xdr:sp macro="" textlink="">
      <xdr:nvSpPr>
        <xdr:cNvPr id="5222" name="四角形吹き出し 3">
          <a:extLst>
            <a:ext uri="{FF2B5EF4-FFF2-40B4-BE49-F238E27FC236}">
              <a16:creationId xmlns:a16="http://schemas.microsoft.com/office/drawing/2014/main" id="{00000000-0008-0000-0300-000066140000}"/>
            </a:ext>
          </a:extLst>
        </xdr:cNvPr>
        <xdr:cNvSpPr>
          <a:spLocks noChangeArrowheads="1"/>
        </xdr:cNvSpPr>
      </xdr:nvSpPr>
      <xdr:spPr bwMode="auto">
        <a:xfrm>
          <a:off x="5048250" y="5229225"/>
          <a:ext cx="2162175" cy="952500"/>
        </a:xfrm>
        <a:prstGeom prst="wedgeRectCallout">
          <a:avLst>
            <a:gd name="adj1" fmla="val -34583"/>
            <a:gd name="adj2" fmla="val -71000"/>
          </a:avLst>
        </a:prstGeom>
        <a:solidFill>
          <a:srgbClr val="FFFFFF"/>
        </a:solidFill>
        <a:ln w="25400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・前年度国体予選（少年）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・前年度県選手権シングルス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・前年度全日本県予選（ジュニア）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・前年度県新人大会シングルス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・前年度県中学総体シングルス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等の戦績</a:t>
          </a:r>
        </a:p>
      </xdr:txBody>
    </xdr:sp>
    <xdr:clientData/>
  </xdr:twoCellAnchor>
  <xdr:twoCellAnchor>
    <xdr:from>
      <xdr:col>13</xdr:col>
      <xdr:colOff>495299</xdr:colOff>
      <xdr:row>34</xdr:row>
      <xdr:rowOff>66675</xdr:rowOff>
    </xdr:from>
    <xdr:to>
      <xdr:col>16</xdr:col>
      <xdr:colOff>178771</xdr:colOff>
      <xdr:row>36</xdr:row>
      <xdr:rowOff>70815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5391150" y="7591425"/>
          <a:ext cx="1798155" cy="480390"/>
        </a:xfrm>
        <a:prstGeom prst="wedgeRectCallout">
          <a:avLst>
            <a:gd name="adj1" fmla="val -34772"/>
            <a:gd name="adj2" fmla="val -7770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（ダブルス）と（シングルス）の戦績が一致すること</a:t>
          </a:r>
          <a:endParaRPr kumimoji="1" lang="en-US" altLang="ja-JP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>
            <a:lnSpc>
              <a:spcPts val="1100"/>
            </a:lnSpc>
          </a:pPr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14</xdr:col>
      <xdr:colOff>0</xdr:colOff>
      <xdr:row>20</xdr:row>
      <xdr:rowOff>0</xdr:rowOff>
    </xdr:from>
    <xdr:to>
      <xdr:col>17</xdr:col>
      <xdr:colOff>218972</xdr:colOff>
      <xdr:row>21</xdr:row>
      <xdr:rowOff>232846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381750" y="4181475"/>
          <a:ext cx="1171575" cy="480390"/>
        </a:xfrm>
        <a:prstGeom prst="wedgeRectCallout">
          <a:avLst>
            <a:gd name="adj1" fmla="val -34772"/>
            <a:gd name="adj2" fmla="val -7770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１年生について、</a:t>
          </a:r>
          <a:endParaRPr kumimoji="1" lang="en-US" altLang="ja-JP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指示があれば記入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G81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5.77734375" style="8" customWidth="1"/>
    <col min="2" max="2" width="2.88671875" style="8" customWidth="1"/>
    <col min="3" max="3" width="3.109375" style="8" customWidth="1"/>
    <col min="4" max="5" width="8.44140625" style="8" customWidth="1"/>
    <col min="6" max="6" width="5.21875" style="8" bestFit="1" customWidth="1"/>
    <col min="7" max="7" width="4.44140625" style="8" bestFit="1" customWidth="1"/>
    <col min="8" max="8" width="2.77734375" style="8" customWidth="1"/>
    <col min="9" max="9" width="3.6640625" style="8" customWidth="1"/>
    <col min="10" max="10" width="3.33203125" style="8" bestFit="1" customWidth="1"/>
    <col min="11" max="11" width="3.6640625" style="8" customWidth="1"/>
    <col min="12" max="12" width="3.33203125" style="8" bestFit="1" customWidth="1"/>
    <col min="13" max="13" width="11.77734375" style="8" customWidth="1"/>
    <col min="14" max="14" width="19.109375" style="8" customWidth="1"/>
    <col min="15" max="15" width="4.6640625" style="8" customWidth="1"/>
    <col min="16" max="16" width="3.6640625" style="8" customWidth="1"/>
    <col min="17" max="17" width="4.21875" style="8" customWidth="1"/>
    <col min="18" max="18" width="3.6640625" style="8" customWidth="1"/>
    <col min="19" max="20" width="3.6640625" style="8" hidden="1" customWidth="1"/>
    <col min="21" max="21" width="3.6640625" style="8" customWidth="1"/>
    <col min="22" max="22" width="4.44140625" style="8" bestFit="1" customWidth="1"/>
    <col min="23" max="23" width="7.44140625" style="8" bestFit="1" customWidth="1"/>
    <col min="24" max="24" width="29.33203125" style="8" bestFit="1" customWidth="1"/>
    <col min="25" max="25" width="3.6640625" style="8" customWidth="1"/>
    <col min="26" max="26" width="4.44140625" style="8" bestFit="1" customWidth="1"/>
    <col min="27" max="27" width="5.44140625" style="8" bestFit="1" customWidth="1"/>
    <col min="28" max="28" width="31.6640625" style="8" bestFit="1" customWidth="1"/>
    <col min="29" max="29" width="9.44140625" style="8" bestFit="1" customWidth="1"/>
    <col min="30" max="30" width="3.6640625" style="8" customWidth="1"/>
    <col min="31" max="31" width="5.44140625" style="8" bestFit="1" customWidth="1"/>
    <col min="32" max="32" width="11.6640625" style="8" bestFit="1" customWidth="1"/>
    <col min="33" max="35" width="3.6640625" style="8" customWidth="1"/>
    <col min="36" max="16384" width="9" style="8"/>
  </cols>
  <sheetData>
    <row r="1" spans="1:33" ht="16.2" x14ac:dyDescent="0.2">
      <c r="A1" s="176" t="str">
        <f ca="1">IF(YEAR(TODAY())-2019&lt;10,"令和"&amp;DBCS(YEAR(TODAY())-2019)&amp;"年度　愛媛県高等学校春季卓球大会（１部）　申込書","令和"&amp;YEAR(TODAY())-2019&amp;"年度　愛媛県高等学校春季卓球大会（１部）　申込書")</f>
        <v>令和７年度　愛媛県高等学校春季卓球大会（１部）　申込書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AE1" s="8" t="s">
        <v>285</v>
      </c>
    </row>
    <row r="2" spans="1:33" ht="16.2" x14ac:dyDescent="0.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AE2" s="8" t="s">
        <v>286</v>
      </c>
    </row>
    <row r="3" spans="1:33" x14ac:dyDescent="0.2">
      <c r="D3" s="201" t="s">
        <v>254</v>
      </c>
      <c r="E3" s="202"/>
      <c r="M3" s="103" t="s">
        <v>24</v>
      </c>
      <c r="N3" s="103" t="s">
        <v>25</v>
      </c>
    </row>
    <row r="4" spans="1:33" ht="22.5" customHeight="1" x14ac:dyDescent="0.2">
      <c r="A4" s="177" t="s">
        <v>17</v>
      </c>
      <c r="B4" s="178"/>
      <c r="C4" s="179"/>
      <c r="D4" s="180"/>
      <c r="E4" s="181"/>
      <c r="F4" s="102"/>
      <c r="G4" s="180"/>
      <c r="H4" s="181"/>
      <c r="I4" s="93"/>
      <c r="J4" s="182" t="s">
        <v>287</v>
      </c>
      <c r="K4" s="182"/>
      <c r="L4" s="183"/>
      <c r="M4" s="104"/>
      <c r="N4" s="104"/>
      <c r="O4" s="106"/>
      <c r="P4" s="12"/>
      <c r="AB4" s="11"/>
      <c r="AD4" s="11"/>
    </row>
    <row r="5" spans="1:33" ht="21" customHeight="1" x14ac:dyDescent="0.2">
      <c r="J5" s="185" t="s">
        <v>257</v>
      </c>
      <c r="K5" s="185"/>
      <c r="L5" s="185"/>
      <c r="M5" s="104"/>
      <c r="N5" s="104"/>
      <c r="W5" s="109"/>
      <c r="X5" s="109" t="s">
        <v>250</v>
      </c>
      <c r="Y5" s="109"/>
      <c r="Z5" s="109" t="s">
        <v>259</v>
      </c>
      <c r="AA5" s="109"/>
      <c r="AB5" s="109"/>
    </row>
    <row r="6" spans="1:33" ht="17.25" customHeight="1" thickBot="1" x14ac:dyDescent="0.25">
      <c r="A6" s="184"/>
      <c r="B6" s="184"/>
      <c r="C6" s="184"/>
      <c r="D6" s="184"/>
      <c r="E6" s="184"/>
      <c r="F6" s="184"/>
      <c r="J6" s="8" t="s">
        <v>289</v>
      </c>
      <c r="W6" s="109" t="s">
        <v>252</v>
      </c>
      <c r="X6" s="109" t="str">
        <f>IF(ISBLANK(D4),"",D4)</f>
        <v/>
      </c>
      <c r="Y6" s="109"/>
      <c r="Z6" s="109" t="str">
        <f>IF(ISBLANK(D4),"",D4)</f>
        <v/>
      </c>
      <c r="AA6" s="109" t="str">
        <f>IF(ISBLANK(M5),"",M5)</f>
        <v/>
      </c>
      <c r="AB6" s="109" t="str">
        <f>IF(ISBLANK(N5),"",N5)</f>
        <v/>
      </c>
    </row>
    <row r="7" spans="1:33" x14ac:dyDescent="0.2">
      <c r="A7" s="109"/>
      <c r="B7" s="175"/>
      <c r="C7" s="175"/>
      <c r="D7" s="110"/>
      <c r="E7" s="110"/>
      <c r="F7" s="175"/>
      <c r="G7" s="175"/>
      <c r="H7" s="175"/>
      <c r="I7" s="175"/>
      <c r="J7" s="175"/>
      <c r="K7" s="175"/>
      <c r="L7" s="175"/>
      <c r="N7" s="17" t="s">
        <v>253</v>
      </c>
      <c r="S7" s="12" t="str">
        <f>IF(M4="","",LEN(M4))</f>
        <v/>
      </c>
      <c r="T7" s="12" t="str">
        <f>IF(N4="","",LEN(N4))</f>
        <v/>
      </c>
      <c r="V7" s="57"/>
      <c r="W7" s="116" t="s">
        <v>251</v>
      </c>
      <c r="X7" s="117" t="str">
        <f ca="1">IF(ISBLANK($M4),"",$M4&amp;OFFSET(氏名５文字関数!$J$4,$S7,$T7)&amp;$N4)</f>
        <v/>
      </c>
      <c r="Y7" s="109"/>
      <c r="Z7" s="109"/>
      <c r="AA7" s="109"/>
      <c r="AB7" s="109"/>
    </row>
    <row r="8" spans="1:33" ht="18.75" customHeight="1" thickBo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N8" s="26"/>
      <c r="S8" s="58" t="str">
        <f t="shared" ref="S8:T13" si="0">IF(D8="","",LEN(D8))</f>
        <v/>
      </c>
      <c r="T8" s="58" t="str">
        <f t="shared" si="0"/>
        <v/>
      </c>
      <c r="V8" s="57"/>
      <c r="W8" s="116"/>
      <c r="X8" s="117" t="str">
        <f ca="1">IF(ISBLANK($D8),"",$D8&amp;OFFSET(氏名５文字関数!$J$4,$S8,$T8)&amp;$E8&amp;$B8&amp;"年")</f>
        <v/>
      </c>
      <c r="Y8" s="109"/>
      <c r="Z8" s="109"/>
      <c r="AA8" s="109"/>
      <c r="AB8" s="109"/>
      <c r="AE8" s="8" t="s">
        <v>120</v>
      </c>
      <c r="AF8" s="8" t="s">
        <v>191</v>
      </c>
      <c r="AG8" s="8">
        <v>1</v>
      </c>
    </row>
    <row r="9" spans="1:33" ht="18.75" customHeight="1" thickBot="1" x14ac:dyDescent="0.25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S9" s="58" t="str">
        <f t="shared" si="0"/>
        <v/>
      </c>
      <c r="T9" s="58" t="str">
        <f t="shared" si="0"/>
        <v/>
      </c>
      <c r="V9" s="57"/>
      <c r="W9" s="117"/>
      <c r="X9" s="117" t="str">
        <f ca="1">IF(ISBLANK($D9),"",$D9&amp;OFFSET(氏名５文字関数!$J$4,$S9,$T9)&amp;$E9&amp;$B9&amp;"年")</f>
        <v/>
      </c>
      <c r="Y9" s="109"/>
      <c r="Z9" s="109"/>
      <c r="AA9" s="109"/>
      <c r="AB9" s="109"/>
      <c r="AE9" s="8" t="s">
        <v>121</v>
      </c>
      <c r="AF9" s="8" t="s">
        <v>121</v>
      </c>
      <c r="AG9" s="8">
        <v>2</v>
      </c>
    </row>
    <row r="10" spans="1:33" ht="18.75" customHeight="1" x14ac:dyDescent="0.2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N10" s="32" t="s">
        <v>20</v>
      </c>
      <c r="S10" s="58" t="str">
        <f t="shared" si="0"/>
        <v/>
      </c>
      <c r="T10" s="58" t="str">
        <f t="shared" si="0"/>
        <v/>
      </c>
      <c r="V10" s="57"/>
      <c r="W10" s="115"/>
      <c r="X10" s="115" t="str">
        <f ca="1">IF(ISBLANK($D10),"",$D10&amp;OFFSET(氏名５文字関数!$J$4,$S10,$T10)&amp;$E10&amp;$B10&amp;"年")</f>
        <v/>
      </c>
      <c r="Y10" s="114"/>
      <c r="Z10" s="114"/>
      <c r="AA10" s="114"/>
      <c r="AB10" s="114"/>
      <c r="AE10" s="8" t="s">
        <v>122</v>
      </c>
      <c r="AF10" s="8" t="s">
        <v>122</v>
      </c>
      <c r="AG10" s="8">
        <v>3</v>
      </c>
    </row>
    <row r="11" spans="1:33" ht="18.75" customHeight="1" thickBot="1" x14ac:dyDescent="0.25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N11" s="107"/>
      <c r="S11" s="58" t="str">
        <f t="shared" si="0"/>
        <v/>
      </c>
      <c r="T11" s="58" t="str">
        <f t="shared" si="0"/>
        <v/>
      </c>
      <c r="V11" s="57"/>
      <c r="W11" s="115"/>
      <c r="X11" s="115" t="str">
        <f ca="1">IF(ISBLANK($D11),"",$D11&amp;OFFSET(氏名５文字関数!$J$4,$S11,$T11)&amp;$E11&amp;$B11&amp;"年")</f>
        <v/>
      </c>
      <c r="Y11" s="114"/>
      <c r="Z11" s="114"/>
      <c r="AA11" s="114"/>
      <c r="AB11" s="114"/>
      <c r="AE11" s="8" t="s">
        <v>123</v>
      </c>
      <c r="AF11" s="8" t="s">
        <v>192</v>
      </c>
      <c r="AG11" s="8">
        <v>4</v>
      </c>
    </row>
    <row r="12" spans="1:33" ht="18.75" customHeight="1" thickBot="1" x14ac:dyDescent="0.25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S12" s="58" t="str">
        <f t="shared" si="0"/>
        <v/>
      </c>
      <c r="T12" s="58" t="str">
        <f t="shared" si="0"/>
        <v/>
      </c>
      <c r="V12" s="57"/>
      <c r="W12" s="115"/>
      <c r="X12" s="115" t="str">
        <f ca="1">IF(ISBLANK($D12),"",$D12&amp;OFFSET(氏名５文字関数!$J$4,$S12,$T12)&amp;$E12&amp;$B12&amp;"年")</f>
        <v/>
      </c>
      <c r="Y12" s="114"/>
      <c r="Z12" s="114"/>
      <c r="AA12" s="114"/>
      <c r="AB12" s="114"/>
      <c r="AE12" s="8" t="s">
        <v>124</v>
      </c>
      <c r="AF12" s="8" t="s">
        <v>193</v>
      </c>
      <c r="AG12" s="8">
        <v>5</v>
      </c>
    </row>
    <row r="13" spans="1:33" ht="18.75" customHeight="1" x14ac:dyDescent="0.2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N13" s="32" t="s">
        <v>21</v>
      </c>
      <c r="S13" s="58" t="str">
        <f t="shared" si="0"/>
        <v/>
      </c>
      <c r="T13" s="58" t="str">
        <f t="shared" si="0"/>
        <v/>
      </c>
      <c r="W13" s="114"/>
      <c r="X13" s="115" t="str">
        <f ca="1">IF(ISBLANK($D13),"",$D13&amp;OFFSET(氏名５文字関数!$J$4,$S13,$T13)&amp;$E13&amp;$B13&amp;"年")</f>
        <v/>
      </c>
      <c r="Y13" s="114"/>
      <c r="Z13" s="114"/>
      <c r="AA13" s="114"/>
      <c r="AB13" s="114"/>
      <c r="AE13" s="8" t="s">
        <v>125</v>
      </c>
      <c r="AF13" s="8" t="s">
        <v>194</v>
      </c>
      <c r="AG13" s="8">
        <v>6</v>
      </c>
    </row>
    <row r="14" spans="1:33" ht="18.75" customHeight="1" thickBot="1" x14ac:dyDescent="0.25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N14" s="105"/>
      <c r="S14" s="58" t="str">
        <f>IF(D14="","",LEN(D14))</f>
        <v/>
      </c>
      <c r="T14" s="58" t="str">
        <f>IF(E14="","",LEN(E14))</f>
        <v/>
      </c>
      <c r="W14" s="114"/>
      <c r="X14" s="115" t="str">
        <f ca="1">IF(ISBLANK($D14),"",$D14&amp;OFFSET(氏名５文字関数!$J$4,$S14,$T14)&amp;$E14&amp;$B14&amp;"年")</f>
        <v/>
      </c>
      <c r="Y14" s="114"/>
      <c r="Z14" s="114"/>
      <c r="AA14" s="114"/>
      <c r="AB14" s="114"/>
      <c r="AE14" s="8" t="s">
        <v>127</v>
      </c>
      <c r="AF14" s="8" t="s">
        <v>195</v>
      </c>
      <c r="AG14" s="8">
        <v>7</v>
      </c>
    </row>
    <row r="15" spans="1:33" ht="13.8" thickBot="1" x14ac:dyDescent="0.25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AE15" s="8" t="s">
        <v>126</v>
      </c>
      <c r="AF15" s="8" t="s">
        <v>196</v>
      </c>
      <c r="AG15" s="8">
        <v>8</v>
      </c>
    </row>
    <row r="16" spans="1:33" ht="19.5" customHeight="1" x14ac:dyDescent="0.2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9"/>
      <c r="N16" s="32" t="s">
        <v>245</v>
      </c>
      <c r="O16" s="39"/>
      <c r="P16" s="39"/>
      <c r="AE16" s="8" t="s">
        <v>128</v>
      </c>
      <c r="AF16" s="8" t="s">
        <v>128</v>
      </c>
      <c r="AG16" s="8">
        <v>9</v>
      </c>
    </row>
    <row r="17" spans="1:33" ht="19.5" customHeight="1" thickBot="1" x14ac:dyDescent="0.25">
      <c r="A17" s="38" t="s">
        <v>278</v>
      </c>
      <c r="M17" s="39"/>
      <c r="N17" s="99" t="str">
        <f>IF(ISBLANK(N8),"",VLOOKUP(N8,$AE$8:$AG$85,3,0)&amp;N8&amp;G4&amp;"　春季")</f>
        <v/>
      </c>
      <c r="O17" s="39"/>
      <c r="P17" s="39"/>
      <c r="S17" s="12"/>
      <c r="T17" s="12"/>
      <c r="AE17" s="8" t="s">
        <v>129</v>
      </c>
      <c r="AF17" s="8" t="s">
        <v>197</v>
      </c>
      <c r="AG17" s="8">
        <v>10</v>
      </c>
    </row>
    <row r="18" spans="1:33" ht="16.8" thickBot="1" x14ac:dyDescent="0.25">
      <c r="A18" s="174" t="s">
        <v>274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S18" s="12"/>
      <c r="T18" s="12"/>
      <c r="AE18" s="57" t="s">
        <v>130</v>
      </c>
      <c r="AF18" s="57" t="s">
        <v>130</v>
      </c>
      <c r="AG18" s="8">
        <v>11</v>
      </c>
    </row>
    <row r="19" spans="1:33" ht="13.8" thickBot="1" x14ac:dyDescent="0.25">
      <c r="A19" s="48"/>
      <c r="B19" s="49" t="s">
        <v>3</v>
      </c>
      <c r="C19" s="50"/>
      <c r="D19" s="15" t="s">
        <v>24</v>
      </c>
      <c r="E19" s="14" t="s">
        <v>25</v>
      </c>
      <c r="F19" s="186" t="s">
        <v>9</v>
      </c>
      <c r="G19" s="187"/>
      <c r="H19" s="187"/>
      <c r="I19" s="187"/>
      <c r="J19" s="187"/>
      <c r="K19" s="187"/>
      <c r="L19" s="188"/>
      <c r="M19" s="189" t="s">
        <v>277</v>
      </c>
      <c r="N19" s="190"/>
      <c r="O19" s="191"/>
      <c r="P19" s="192"/>
      <c r="S19" s="58" t="s">
        <v>24</v>
      </c>
      <c r="T19" s="58" t="s">
        <v>25</v>
      </c>
      <c r="U19" s="57"/>
      <c r="V19" s="61"/>
      <c r="W19" s="72" t="s">
        <v>18</v>
      </c>
      <c r="X19" s="62" t="s">
        <v>243</v>
      </c>
      <c r="Y19" s="81"/>
      <c r="Z19" s="61"/>
      <c r="AA19" s="72"/>
      <c r="AB19" s="62" t="s">
        <v>244</v>
      </c>
      <c r="AC19" s="57"/>
      <c r="AE19" s="57" t="s">
        <v>131</v>
      </c>
      <c r="AF19" s="57" t="s">
        <v>131</v>
      </c>
      <c r="AG19" s="8">
        <v>12</v>
      </c>
    </row>
    <row r="20" spans="1:33" ht="18.75" customHeight="1" x14ac:dyDescent="0.2">
      <c r="A20" s="51">
        <v>1</v>
      </c>
      <c r="B20" s="156"/>
      <c r="C20" s="20" t="s">
        <v>4</v>
      </c>
      <c r="D20" s="161"/>
      <c r="E20" s="162"/>
      <c r="F20" s="52" t="s">
        <v>12</v>
      </c>
      <c r="G20" s="162"/>
      <c r="H20" s="24" t="s">
        <v>4</v>
      </c>
      <c r="I20" s="162"/>
      <c r="J20" s="24" t="s">
        <v>6</v>
      </c>
      <c r="K20" s="162"/>
      <c r="L20" s="20" t="s">
        <v>8</v>
      </c>
      <c r="M20" s="193"/>
      <c r="N20" s="194"/>
      <c r="O20" s="195"/>
      <c r="P20" s="196"/>
      <c r="S20" s="58" t="str">
        <f t="shared" ref="S20:T40" si="1">IF(D20="","",LEN(D20))</f>
        <v/>
      </c>
      <c r="T20" s="58" t="str">
        <f t="shared" si="1"/>
        <v/>
      </c>
      <c r="U20" s="57"/>
      <c r="V20" s="59">
        <v>1</v>
      </c>
      <c r="W20" s="73" t="str">
        <f t="shared" ref="W20:W44" si="2">IF(ISBLANK(B20),"",$N$8)</f>
        <v/>
      </c>
      <c r="X20" s="77" t="str">
        <f ca="1">IF(ISBLANK(D20),"",D20&amp;OFFSET(氏名５文字関数!$J$4,S20,T20)&amp;E20&amp;B20&amp;"年")</f>
        <v/>
      </c>
      <c r="Y20" s="82"/>
      <c r="Z20" s="59">
        <v>1</v>
      </c>
      <c r="AA20" s="73" t="str">
        <f>IF(ISBLANK($B20),"","("&amp;$N$8&amp;")")</f>
        <v/>
      </c>
      <c r="AB20" s="77" t="str">
        <f>IF(ISBLANK($D20),"",D20)</f>
        <v/>
      </c>
      <c r="AC20" s="57"/>
      <c r="AE20" s="8" t="s">
        <v>132</v>
      </c>
      <c r="AF20" s="8" t="s">
        <v>132</v>
      </c>
      <c r="AG20" s="8">
        <v>13</v>
      </c>
    </row>
    <row r="21" spans="1:33" ht="18.75" customHeight="1" x14ac:dyDescent="0.2">
      <c r="A21" s="53">
        <v>2</v>
      </c>
      <c r="B21" s="157"/>
      <c r="C21" s="29" t="s">
        <v>4</v>
      </c>
      <c r="D21" s="163"/>
      <c r="E21" s="164"/>
      <c r="F21" s="53" t="s">
        <v>12</v>
      </c>
      <c r="G21" s="164"/>
      <c r="H21" s="31" t="s">
        <v>4</v>
      </c>
      <c r="I21" s="164"/>
      <c r="J21" s="31" t="s">
        <v>6</v>
      </c>
      <c r="K21" s="164"/>
      <c r="L21" s="29" t="s">
        <v>8</v>
      </c>
      <c r="M21" s="197"/>
      <c r="N21" s="198"/>
      <c r="O21" s="195"/>
      <c r="P21" s="196"/>
      <c r="S21" s="58" t="str">
        <f t="shared" si="1"/>
        <v/>
      </c>
      <c r="T21" s="58" t="str">
        <f t="shared" si="1"/>
        <v/>
      </c>
      <c r="U21" s="57"/>
      <c r="V21" s="59">
        <v>2</v>
      </c>
      <c r="W21" s="73" t="str">
        <f t="shared" si="2"/>
        <v/>
      </c>
      <c r="X21" s="77" t="str">
        <f ca="1">IF(ISBLANK(D21),"",D21&amp;OFFSET(氏名５文字関数!$J$4,S21,T21)&amp;E21&amp;B21&amp;"年")</f>
        <v/>
      </c>
      <c r="Y21" s="82"/>
      <c r="Z21" s="59">
        <v>2</v>
      </c>
      <c r="AA21" s="73" t="str">
        <f t="shared" ref="AA21:AA44" si="3">IF(ISBLANK($B21),"","("&amp;$N$8&amp;")")</f>
        <v/>
      </c>
      <c r="AB21" s="77" t="str">
        <f t="shared" ref="AB21:AB44" si="4">IF(ISBLANK($D21),"",D21)</f>
        <v/>
      </c>
      <c r="AC21" s="57"/>
      <c r="AE21" s="8" t="s">
        <v>133</v>
      </c>
      <c r="AF21" s="8" t="s">
        <v>198</v>
      </c>
      <c r="AG21" s="8">
        <v>14</v>
      </c>
    </row>
    <row r="22" spans="1:33" ht="18.75" customHeight="1" x14ac:dyDescent="0.2">
      <c r="A22" s="51">
        <v>3</v>
      </c>
      <c r="B22" s="157"/>
      <c r="C22" s="29" t="s">
        <v>4</v>
      </c>
      <c r="D22" s="163"/>
      <c r="E22" s="164"/>
      <c r="F22" s="53" t="s">
        <v>12</v>
      </c>
      <c r="G22" s="164"/>
      <c r="H22" s="31" t="s">
        <v>4</v>
      </c>
      <c r="I22" s="164"/>
      <c r="J22" s="31" t="s">
        <v>6</v>
      </c>
      <c r="K22" s="164"/>
      <c r="L22" s="29" t="s">
        <v>8</v>
      </c>
      <c r="M22" s="197"/>
      <c r="N22" s="198"/>
      <c r="O22" s="195"/>
      <c r="P22" s="196"/>
      <c r="S22" s="58" t="str">
        <f t="shared" si="1"/>
        <v/>
      </c>
      <c r="T22" s="58" t="str">
        <f t="shared" si="1"/>
        <v/>
      </c>
      <c r="U22" s="57"/>
      <c r="V22" s="59">
        <v>3</v>
      </c>
      <c r="W22" s="73" t="str">
        <f t="shared" si="2"/>
        <v/>
      </c>
      <c r="X22" s="77" t="str">
        <f ca="1">IF(ISBLANK(D22),"",D22&amp;OFFSET(氏名５文字関数!$J$4,S22,T22)&amp;E22&amp;B22&amp;"年")</f>
        <v/>
      </c>
      <c r="Y22" s="82"/>
      <c r="Z22" s="59">
        <v>3</v>
      </c>
      <c r="AA22" s="73" t="str">
        <f t="shared" si="3"/>
        <v/>
      </c>
      <c r="AB22" s="77" t="str">
        <f t="shared" si="4"/>
        <v/>
      </c>
      <c r="AC22" s="57"/>
      <c r="AE22" s="8" t="s">
        <v>134</v>
      </c>
      <c r="AF22" s="8" t="s">
        <v>199</v>
      </c>
      <c r="AG22" s="8">
        <v>15</v>
      </c>
    </row>
    <row r="23" spans="1:33" ht="18.75" customHeight="1" x14ac:dyDescent="0.2">
      <c r="A23" s="53">
        <v>4</v>
      </c>
      <c r="B23" s="157"/>
      <c r="C23" s="29" t="s">
        <v>4</v>
      </c>
      <c r="D23" s="163"/>
      <c r="E23" s="164"/>
      <c r="F23" s="53" t="s">
        <v>12</v>
      </c>
      <c r="G23" s="164"/>
      <c r="H23" s="31" t="s">
        <v>4</v>
      </c>
      <c r="I23" s="164"/>
      <c r="J23" s="31" t="s">
        <v>6</v>
      </c>
      <c r="K23" s="164"/>
      <c r="L23" s="29" t="s">
        <v>8</v>
      </c>
      <c r="M23" s="197"/>
      <c r="N23" s="198"/>
      <c r="O23" s="195"/>
      <c r="P23" s="196"/>
      <c r="S23" s="58" t="str">
        <f t="shared" si="1"/>
        <v/>
      </c>
      <c r="T23" s="58" t="str">
        <f t="shared" si="1"/>
        <v/>
      </c>
      <c r="U23" s="57"/>
      <c r="V23" s="59">
        <v>4</v>
      </c>
      <c r="W23" s="73" t="str">
        <f t="shared" si="2"/>
        <v/>
      </c>
      <c r="X23" s="77" t="str">
        <f ca="1">IF(ISBLANK(D23),"",D23&amp;OFFSET(氏名５文字関数!$J$4,S23,T23)&amp;E23&amp;B23&amp;"年")</f>
        <v/>
      </c>
      <c r="Y23" s="82"/>
      <c r="Z23" s="59">
        <v>4</v>
      </c>
      <c r="AA23" s="73" t="str">
        <f t="shared" si="3"/>
        <v/>
      </c>
      <c r="AB23" s="77" t="str">
        <f t="shared" si="4"/>
        <v/>
      </c>
      <c r="AC23" s="57"/>
      <c r="AE23" s="8" t="s">
        <v>138</v>
      </c>
      <c r="AF23" s="8" t="s">
        <v>261</v>
      </c>
      <c r="AG23" s="8">
        <v>16</v>
      </c>
    </row>
    <row r="24" spans="1:33" ht="18.75" customHeight="1" x14ac:dyDescent="0.2">
      <c r="A24" s="53">
        <v>5</v>
      </c>
      <c r="B24" s="157"/>
      <c r="C24" s="29" t="s">
        <v>4</v>
      </c>
      <c r="D24" s="163"/>
      <c r="E24" s="164"/>
      <c r="F24" s="53" t="s">
        <v>12</v>
      </c>
      <c r="G24" s="164"/>
      <c r="H24" s="31" t="s">
        <v>4</v>
      </c>
      <c r="I24" s="164"/>
      <c r="J24" s="31" t="s">
        <v>6</v>
      </c>
      <c r="K24" s="164"/>
      <c r="L24" s="29" t="s">
        <v>8</v>
      </c>
      <c r="M24" s="197"/>
      <c r="N24" s="198"/>
      <c r="O24" s="195"/>
      <c r="P24" s="196"/>
      <c r="S24" s="58" t="str">
        <f t="shared" si="1"/>
        <v/>
      </c>
      <c r="T24" s="58" t="str">
        <f t="shared" si="1"/>
        <v/>
      </c>
      <c r="U24" s="57"/>
      <c r="V24" s="59">
        <v>5</v>
      </c>
      <c r="W24" s="73" t="str">
        <f t="shared" si="2"/>
        <v/>
      </c>
      <c r="X24" s="77" t="str">
        <f ca="1">IF(ISBLANK(D24),"",D24&amp;OFFSET(氏名５文字関数!$J$4,S24,T24)&amp;E24&amp;B24&amp;"年")</f>
        <v/>
      </c>
      <c r="Y24" s="82"/>
      <c r="Z24" s="59">
        <v>5</v>
      </c>
      <c r="AA24" s="73" t="str">
        <f t="shared" si="3"/>
        <v/>
      </c>
      <c r="AB24" s="77" t="str">
        <f t="shared" si="4"/>
        <v/>
      </c>
      <c r="AC24" s="57"/>
      <c r="AE24" s="8" t="s">
        <v>135</v>
      </c>
      <c r="AF24" s="8" t="s">
        <v>200</v>
      </c>
      <c r="AG24" s="8">
        <v>17</v>
      </c>
    </row>
    <row r="25" spans="1:33" ht="18.75" customHeight="1" x14ac:dyDescent="0.2">
      <c r="A25" s="53">
        <v>6</v>
      </c>
      <c r="B25" s="157"/>
      <c r="C25" s="29" t="s">
        <v>4</v>
      </c>
      <c r="D25" s="163"/>
      <c r="E25" s="164"/>
      <c r="F25" s="53" t="s">
        <v>12</v>
      </c>
      <c r="G25" s="164"/>
      <c r="H25" s="31" t="s">
        <v>4</v>
      </c>
      <c r="I25" s="164"/>
      <c r="J25" s="31" t="s">
        <v>6</v>
      </c>
      <c r="K25" s="164"/>
      <c r="L25" s="29" t="s">
        <v>8</v>
      </c>
      <c r="M25" s="197"/>
      <c r="N25" s="198"/>
      <c r="O25" s="195"/>
      <c r="P25" s="196"/>
      <c r="S25" s="58" t="str">
        <f t="shared" si="1"/>
        <v/>
      </c>
      <c r="T25" s="58" t="str">
        <f t="shared" si="1"/>
        <v/>
      </c>
      <c r="U25" s="57"/>
      <c r="V25" s="59">
        <v>6</v>
      </c>
      <c r="W25" s="73" t="str">
        <f t="shared" si="2"/>
        <v/>
      </c>
      <c r="X25" s="77" t="str">
        <f ca="1">IF(ISBLANK(D25),"",D25&amp;OFFSET(氏名５文字関数!$J$4,S25,T25)&amp;E25&amp;B25&amp;"年")</f>
        <v/>
      </c>
      <c r="Y25" s="82"/>
      <c r="Z25" s="59">
        <v>6</v>
      </c>
      <c r="AA25" s="73" t="str">
        <f t="shared" si="3"/>
        <v/>
      </c>
      <c r="AB25" s="77" t="str">
        <f t="shared" si="4"/>
        <v/>
      </c>
      <c r="AC25" s="57"/>
      <c r="AE25" s="8" t="s">
        <v>136</v>
      </c>
      <c r="AF25" s="8" t="s">
        <v>201</v>
      </c>
      <c r="AG25" s="8">
        <v>18</v>
      </c>
    </row>
    <row r="26" spans="1:33" ht="18.75" customHeight="1" x14ac:dyDescent="0.2">
      <c r="A26" s="51">
        <v>7</v>
      </c>
      <c r="B26" s="157"/>
      <c r="C26" s="29" t="s">
        <v>4</v>
      </c>
      <c r="D26" s="163"/>
      <c r="E26" s="164"/>
      <c r="F26" s="53" t="s">
        <v>12</v>
      </c>
      <c r="G26" s="164"/>
      <c r="H26" s="31" t="s">
        <v>4</v>
      </c>
      <c r="I26" s="164"/>
      <c r="J26" s="31" t="s">
        <v>6</v>
      </c>
      <c r="K26" s="164"/>
      <c r="L26" s="31" t="s">
        <v>8</v>
      </c>
      <c r="M26" s="197"/>
      <c r="N26" s="198"/>
      <c r="O26" s="195"/>
      <c r="P26" s="196"/>
      <c r="S26" s="58" t="str">
        <f t="shared" si="1"/>
        <v/>
      </c>
      <c r="T26" s="58" t="str">
        <f t="shared" si="1"/>
        <v/>
      </c>
      <c r="U26" s="57"/>
      <c r="V26" s="59">
        <v>7</v>
      </c>
      <c r="W26" s="73" t="str">
        <f t="shared" si="2"/>
        <v/>
      </c>
      <c r="X26" s="77" t="str">
        <f ca="1">IF(ISBLANK(D26),"",D26&amp;OFFSET(氏名５文字関数!$J$4,S26,T26)&amp;E26&amp;B26&amp;"年")</f>
        <v/>
      </c>
      <c r="Y26" s="82"/>
      <c r="Z26" s="59">
        <v>7</v>
      </c>
      <c r="AA26" s="73" t="str">
        <f t="shared" si="3"/>
        <v/>
      </c>
      <c r="AB26" s="77" t="str">
        <f t="shared" si="4"/>
        <v/>
      </c>
      <c r="AC26" s="57"/>
      <c r="AE26" s="8" t="s">
        <v>137</v>
      </c>
      <c r="AF26" s="8" t="s">
        <v>202</v>
      </c>
      <c r="AG26" s="8">
        <v>19</v>
      </c>
    </row>
    <row r="27" spans="1:33" ht="18.75" customHeight="1" x14ac:dyDescent="0.2">
      <c r="A27" s="53">
        <v>8</v>
      </c>
      <c r="B27" s="157"/>
      <c r="C27" s="29" t="s">
        <v>4</v>
      </c>
      <c r="D27" s="163"/>
      <c r="E27" s="164"/>
      <c r="F27" s="53" t="s">
        <v>12</v>
      </c>
      <c r="G27" s="164"/>
      <c r="H27" s="31" t="s">
        <v>4</v>
      </c>
      <c r="I27" s="164"/>
      <c r="J27" s="31" t="s">
        <v>6</v>
      </c>
      <c r="K27" s="164"/>
      <c r="L27" s="31" t="s">
        <v>8</v>
      </c>
      <c r="M27" s="197"/>
      <c r="N27" s="198"/>
      <c r="O27" s="195"/>
      <c r="P27" s="196"/>
      <c r="S27" s="58" t="str">
        <f t="shared" si="1"/>
        <v/>
      </c>
      <c r="T27" s="58" t="str">
        <f t="shared" si="1"/>
        <v/>
      </c>
      <c r="U27" s="57"/>
      <c r="V27" s="59">
        <v>8</v>
      </c>
      <c r="W27" s="73" t="str">
        <f t="shared" si="2"/>
        <v/>
      </c>
      <c r="X27" s="77" t="str">
        <f ca="1">IF(ISBLANK(D27),"",D27&amp;OFFSET(氏名５文字関数!$J$4,S27,T27)&amp;E27&amp;B27&amp;"年")</f>
        <v/>
      </c>
      <c r="Y27" s="82"/>
      <c r="Z27" s="59">
        <v>8</v>
      </c>
      <c r="AA27" s="73" t="str">
        <f t="shared" si="3"/>
        <v/>
      </c>
      <c r="AB27" s="77" t="str">
        <f t="shared" si="4"/>
        <v/>
      </c>
      <c r="AC27" s="57"/>
      <c r="AE27" s="8" t="s">
        <v>139</v>
      </c>
      <c r="AF27" s="8" t="s">
        <v>139</v>
      </c>
      <c r="AG27" s="8">
        <v>20</v>
      </c>
    </row>
    <row r="28" spans="1:33" ht="18.75" customHeight="1" x14ac:dyDescent="0.2">
      <c r="A28" s="51">
        <v>9</v>
      </c>
      <c r="B28" s="157"/>
      <c r="C28" s="29" t="s">
        <v>4</v>
      </c>
      <c r="D28" s="163"/>
      <c r="E28" s="164"/>
      <c r="F28" s="53" t="s">
        <v>12</v>
      </c>
      <c r="G28" s="164"/>
      <c r="H28" s="31" t="s">
        <v>4</v>
      </c>
      <c r="I28" s="164"/>
      <c r="J28" s="31" t="s">
        <v>6</v>
      </c>
      <c r="K28" s="164"/>
      <c r="L28" s="29" t="s">
        <v>8</v>
      </c>
      <c r="M28" s="197"/>
      <c r="N28" s="198"/>
      <c r="O28" s="195"/>
      <c r="P28" s="196"/>
      <c r="S28" s="58" t="str">
        <f t="shared" si="1"/>
        <v/>
      </c>
      <c r="T28" s="58" t="str">
        <f t="shared" si="1"/>
        <v/>
      </c>
      <c r="U28" s="57"/>
      <c r="V28" s="59">
        <v>9</v>
      </c>
      <c r="W28" s="73" t="str">
        <f t="shared" si="2"/>
        <v/>
      </c>
      <c r="X28" s="77" t="str">
        <f ca="1">IF(ISBLANK(D28),"",D28&amp;OFFSET(氏名５文字関数!$J$4,S28,T28)&amp;E28&amp;B28&amp;"年")</f>
        <v/>
      </c>
      <c r="Y28" s="82"/>
      <c r="Z28" s="59">
        <v>9</v>
      </c>
      <c r="AA28" s="73" t="str">
        <f t="shared" si="3"/>
        <v/>
      </c>
      <c r="AB28" s="77" t="str">
        <f t="shared" si="4"/>
        <v/>
      </c>
      <c r="AC28" s="57"/>
      <c r="AE28" s="8" t="s">
        <v>140</v>
      </c>
      <c r="AF28" s="8" t="s">
        <v>203</v>
      </c>
      <c r="AG28" s="8">
        <v>21</v>
      </c>
    </row>
    <row r="29" spans="1:33" ht="18.75" customHeight="1" x14ac:dyDescent="0.2">
      <c r="A29" s="27">
        <v>10</v>
      </c>
      <c r="B29" s="158"/>
      <c r="C29" s="47" t="s">
        <v>4</v>
      </c>
      <c r="D29" s="165"/>
      <c r="E29" s="166"/>
      <c r="F29" s="70" t="s">
        <v>12</v>
      </c>
      <c r="G29" s="166"/>
      <c r="H29" s="71" t="s">
        <v>4</v>
      </c>
      <c r="I29" s="166"/>
      <c r="J29" s="71" t="s">
        <v>6</v>
      </c>
      <c r="K29" s="166"/>
      <c r="L29" s="47" t="s">
        <v>8</v>
      </c>
      <c r="M29" s="197"/>
      <c r="N29" s="198"/>
      <c r="O29" s="195"/>
      <c r="P29" s="196"/>
      <c r="S29" s="58" t="str">
        <f t="shared" si="1"/>
        <v/>
      </c>
      <c r="T29" s="58" t="str">
        <f t="shared" si="1"/>
        <v/>
      </c>
      <c r="U29" s="57"/>
      <c r="V29" s="68">
        <v>10</v>
      </c>
      <c r="W29" s="74" t="str">
        <f t="shared" si="2"/>
        <v/>
      </c>
      <c r="X29" s="78" t="str">
        <f ca="1">IF(ISBLANK(D29),"",D29&amp;OFFSET(氏名５文字関数!$J$4,S29,T29)&amp;E29&amp;B29&amp;"年")</f>
        <v/>
      </c>
      <c r="Y29" s="82"/>
      <c r="Z29" s="68">
        <v>10</v>
      </c>
      <c r="AA29" s="74" t="str">
        <f t="shared" si="3"/>
        <v/>
      </c>
      <c r="AB29" s="78" t="str">
        <f t="shared" si="4"/>
        <v/>
      </c>
      <c r="AC29" s="57"/>
      <c r="AE29" s="8" t="s">
        <v>141</v>
      </c>
      <c r="AF29" s="8" t="s">
        <v>262</v>
      </c>
      <c r="AG29" s="8">
        <v>22</v>
      </c>
    </row>
    <row r="30" spans="1:33" ht="18.75" customHeight="1" x14ac:dyDescent="0.2">
      <c r="A30" s="27">
        <v>11</v>
      </c>
      <c r="B30" s="158"/>
      <c r="C30" s="47" t="s">
        <v>4</v>
      </c>
      <c r="D30" s="165"/>
      <c r="E30" s="166"/>
      <c r="F30" s="70" t="s">
        <v>12</v>
      </c>
      <c r="G30" s="166"/>
      <c r="H30" s="71" t="s">
        <v>4</v>
      </c>
      <c r="I30" s="166"/>
      <c r="J30" s="71" t="s">
        <v>6</v>
      </c>
      <c r="K30" s="166"/>
      <c r="L30" s="47" t="s">
        <v>8</v>
      </c>
      <c r="M30" s="197"/>
      <c r="N30" s="198"/>
      <c r="O30" s="195"/>
      <c r="P30" s="196"/>
      <c r="S30" s="58" t="str">
        <f t="shared" si="1"/>
        <v/>
      </c>
      <c r="T30" s="58" t="str">
        <f t="shared" si="1"/>
        <v/>
      </c>
      <c r="U30" s="57"/>
      <c r="V30" s="68">
        <v>11</v>
      </c>
      <c r="W30" s="74" t="str">
        <f t="shared" si="2"/>
        <v/>
      </c>
      <c r="X30" s="78" t="str">
        <f ca="1">IF(ISBLANK(D30),"",D30&amp;OFFSET(氏名５文字関数!$J$4,S30,T30)&amp;E30&amp;B30&amp;"年")</f>
        <v/>
      </c>
      <c r="Y30" s="82"/>
      <c r="Z30" s="68">
        <v>11</v>
      </c>
      <c r="AA30" s="74" t="str">
        <f t="shared" si="3"/>
        <v/>
      </c>
      <c r="AB30" s="78" t="str">
        <f t="shared" si="4"/>
        <v/>
      </c>
      <c r="AC30" s="57"/>
      <c r="AE30" s="57" t="s">
        <v>263</v>
      </c>
      <c r="AF30" s="57" t="s">
        <v>264</v>
      </c>
      <c r="AG30" s="8">
        <v>23</v>
      </c>
    </row>
    <row r="31" spans="1:33" ht="18.75" customHeight="1" x14ac:dyDescent="0.2">
      <c r="A31" s="27">
        <v>12</v>
      </c>
      <c r="B31" s="158"/>
      <c r="C31" s="47" t="s">
        <v>4</v>
      </c>
      <c r="D31" s="165"/>
      <c r="E31" s="166"/>
      <c r="F31" s="70" t="s">
        <v>12</v>
      </c>
      <c r="G31" s="166"/>
      <c r="H31" s="71" t="s">
        <v>4</v>
      </c>
      <c r="I31" s="166"/>
      <c r="J31" s="71" t="s">
        <v>6</v>
      </c>
      <c r="K31" s="166"/>
      <c r="L31" s="47" t="s">
        <v>8</v>
      </c>
      <c r="M31" s="197"/>
      <c r="N31" s="198"/>
      <c r="O31" s="195"/>
      <c r="P31" s="196"/>
      <c r="S31" s="58" t="str">
        <f t="shared" si="1"/>
        <v/>
      </c>
      <c r="T31" s="58" t="str">
        <f t="shared" si="1"/>
        <v/>
      </c>
      <c r="U31" s="57"/>
      <c r="V31" s="68">
        <v>12</v>
      </c>
      <c r="W31" s="74" t="str">
        <f t="shared" si="2"/>
        <v/>
      </c>
      <c r="X31" s="78" t="str">
        <f ca="1">IF(ISBLANK(D31),"",D31&amp;OFFSET(氏名５文字関数!$J$4,S31,T31)&amp;E31&amp;B31&amp;"年")</f>
        <v/>
      </c>
      <c r="Y31" s="82"/>
      <c r="Z31" s="68">
        <v>12</v>
      </c>
      <c r="AA31" s="74" t="str">
        <f t="shared" si="3"/>
        <v/>
      </c>
      <c r="AB31" s="78" t="str">
        <f t="shared" si="4"/>
        <v/>
      </c>
      <c r="AC31" s="57"/>
      <c r="AE31" s="8" t="s">
        <v>143</v>
      </c>
      <c r="AF31" s="8" t="s">
        <v>206</v>
      </c>
      <c r="AG31" s="8">
        <v>24</v>
      </c>
    </row>
    <row r="32" spans="1:33" ht="18.75" customHeight="1" x14ac:dyDescent="0.2">
      <c r="A32" s="27">
        <v>13</v>
      </c>
      <c r="B32" s="158"/>
      <c r="C32" s="47" t="s">
        <v>4</v>
      </c>
      <c r="D32" s="165"/>
      <c r="E32" s="166"/>
      <c r="F32" s="70" t="s">
        <v>12</v>
      </c>
      <c r="G32" s="166"/>
      <c r="H32" s="71" t="s">
        <v>4</v>
      </c>
      <c r="I32" s="166"/>
      <c r="J32" s="71" t="s">
        <v>6</v>
      </c>
      <c r="K32" s="166"/>
      <c r="L32" s="47" t="s">
        <v>8</v>
      </c>
      <c r="M32" s="197"/>
      <c r="N32" s="198"/>
      <c r="O32" s="195"/>
      <c r="P32" s="196"/>
      <c r="S32" s="58" t="str">
        <f t="shared" si="1"/>
        <v/>
      </c>
      <c r="T32" s="58" t="str">
        <f t="shared" si="1"/>
        <v/>
      </c>
      <c r="U32" s="57"/>
      <c r="V32" s="68">
        <v>13</v>
      </c>
      <c r="W32" s="74" t="str">
        <f t="shared" si="2"/>
        <v/>
      </c>
      <c r="X32" s="78" t="str">
        <f ca="1">IF(ISBLANK(D32),"",D32&amp;OFFSET(氏名５文字関数!$J$4,S32,T32)&amp;E32&amp;B32&amp;"年")</f>
        <v/>
      </c>
      <c r="Y32" s="82"/>
      <c r="Z32" s="68">
        <v>13</v>
      </c>
      <c r="AA32" s="74" t="str">
        <f t="shared" si="3"/>
        <v/>
      </c>
      <c r="AB32" s="78" t="str">
        <f t="shared" si="4"/>
        <v/>
      </c>
      <c r="AC32" s="57"/>
      <c r="AE32" s="8" t="s">
        <v>144</v>
      </c>
      <c r="AF32" s="8" t="s">
        <v>207</v>
      </c>
      <c r="AG32" s="8">
        <v>25</v>
      </c>
    </row>
    <row r="33" spans="1:33" ht="18.75" customHeight="1" x14ac:dyDescent="0.2">
      <c r="A33" s="27">
        <v>14</v>
      </c>
      <c r="B33" s="158"/>
      <c r="C33" s="47" t="s">
        <v>4</v>
      </c>
      <c r="D33" s="165"/>
      <c r="E33" s="166"/>
      <c r="F33" s="70" t="s">
        <v>12</v>
      </c>
      <c r="G33" s="166"/>
      <c r="H33" s="71" t="s">
        <v>4</v>
      </c>
      <c r="I33" s="166"/>
      <c r="J33" s="71" t="s">
        <v>6</v>
      </c>
      <c r="K33" s="166"/>
      <c r="L33" s="47" t="s">
        <v>8</v>
      </c>
      <c r="M33" s="197"/>
      <c r="N33" s="198"/>
      <c r="O33" s="195"/>
      <c r="P33" s="196"/>
      <c r="S33" s="58" t="str">
        <f t="shared" si="1"/>
        <v/>
      </c>
      <c r="T33" s="58" t="str">
        <f t="shared" si="1"/>
        <v/>
      </c>
      <c r="U33" s="57"/>
      <c r="V33" s="68">
        <v>14</v>
      </c>
      <c r="W33" s="74" t="str">
        <f t="shared" si="2"/>
        <v/>
      </c>
      <c r="X33" s="78" t="str">
        <f ca="1">IF(ISBLANK(D33),"",D33&amp;OFFSET(氏名５文字関数!$J$4,S33,T33)&amp;E33&amp;B33&amp;"年")</f>
        <v/>
      </c>
      <c r="Y33" s="82"/>
      <c r="Z33" s="68">
        <v>14</v>
      </c>
      <c r="AA33" s="74" t="str">
        <f t="shared" si="3"/>
        <v/>
      </c>
      <c r="AB33" s="78" t="str">
        <f t="shared" si="4"/>
        <v/>
      </c>
      <c r="AC33" s="57"/>
      <c r="AE33" s="8" t="s">
        <v>145</v>
      </c>
      <c r="AF33" s="8" t="s">
        <v>208</v>
      </c>
      <c r="AG33" s="8">
        <v>26</v>
      </c>
    </row>
    <row r="34" spans="1:33" ht="18.75" customHeight="1" x14ac:dyDescent="0.2">
      <c r="A34" s="27">
        <v>15</v>
      </c>
      <c r="B34" s="157"/>
      <c r="C34" s="29" t="s">
        <v>4</v>
      </c>
      <c r="D34" s="163"/>
      <c r="E34" s="164"/>
      <c r="F34" s="53" t="s">
        <v>12</v>
      </c>
      <c r="G34" s="164"/>
      <c r="H34" s="31" t="s">
        <v>4</v>
      </c>
      <c r="I34" s="164"/>
      <c r="J34" s="31" t="s">
        <v>6</v>
      </c>
      <c r="K34" s="164"/>
      <c r="L34" s="29" t="s">
        <v>8</v>
      </c>
      <c r="M34" s="197"/>
      <c r="N34" s="198"/>
      <c r="O34" s="195"/>
      <c r="P34" s="196"/>
      <c r="S34" s="58" t="str">
        <f t="shared" si="1"/>
        <v/>
      </c>
      <c r="T34" s="58" t="str">
        <f t="shared" si="1"/>
        <v/>
      </c>
      <c r="U34" s="57"/>
      <c r="V34" s="59">
        <v>15</v>
      </c>
      <c r="W34" s="73" t="str">
        <f t="shared" si="2"/>
        <v/>
      </c>
      <c r="X34" s="77" t="str">
        <f ca="1">IF(ISBLANK(D34),"",D34&amp;OFFSET(氏名５文字関数!$J$4,S34,T34)&amp;E34&amp;B34&amp;"年")</f>
        <v/>
      </c>
      <c r="Y34" s="82"/>
      <c r="Z34" s="59">
        <v>15</v>
      </c>
      <c r="AA34" s="73" t="str">
        <f t="shared" si="3"/>
        <v/>
      </c>
      <c r="AB34" s="77" t="str">
        <f t="shared" si="4"/>
        <v/>
      </c>
      <c r="AC34" s="57"/>
      <c r="AE34" s="8" t="s">
        <v>147</v>
      </c>
      <c r="AF34" s="8" t="s">
        <v>147</v>
      </c>
      <c r="AG34" s="8">
        <v>27</v>
      </c>
    </row>
    <row r="35" spans="1:33" ht="18.75" customHeight="1" x14ac:dyDescent="0.2">
      <c r="A35" s="27">
        <v>16</v>
      </c>
      <c r="B35" s="159"/>
      <c r="C35" s="25" t="s">
        <v>4</v>
      </c>
      <c r="D35" s="167"/>
      <c r="E35" s="168"/>
      <c r="F35" s="22" t="s">
        <v>12</v>
      </c>
      <c r="G35" s="172"/>
      <c r="H35" s="22" t="s">
        <v>4</v>
      </c>
      <c r="I35" s="172"/>
      <c r="J35" s="22" t="s">
        <v>6</v>
      </c>
      <c r="K35" s="172"/>
      <c r="L35" s="25" t="s">
        <v>8</v>
      </c>
      <c r="M35" s="199"/>
      <c r="N35" s="200"/>
      <c r="O35" s="195"/>
      <c r="P35" s="196"/>
      <c r="S35" s="58" t="str">
        <f t="shared" ref="S35:T39" si="5">IF(D35="","",LEN(D35))</f>
        <v/>
      </c>
      <c r="T35" s="58" t="str">
        <f t="shared" si="5"/>
        <v/>
      </c>
      <c r="U35" s="57"/>
      <c r="V35" s="96">
        <v>16</v>
      </c>
      <c r="W35" s="97" t="str">
        <f t="shared" si="2"/>
        <v/>
      </c>
      <c r="X35" s="98" t="str">
        <f ca="1">IF(ISBLANK(D35),"",D35&amp;OFFSET(氏名５文字関数!$J$4,S35,T35)&amp;E35&amp;B35&amp;"年")</f>
        <v/>
      </c>
      <c r="Y35" s="82"/>
      <c r="Z35" s="96">
        <v>16</v>
      </c>
      <c r="AA35" s="97" t="str">
        <f t="shared" si="3"/>
        <v/>
      </c>
      <c r="AB35" s="98" t="str">
        <f>IF(ISBLANK($D35),"",D35)</f>
        <v/>
      </c>
      <c r="AC35" s="57"/>
      <c r="AE35" s="8" t="s">
        <v>148</v>
      </c>
      <c r="AF35" s="8" t="s">
        <v>210</v>
      </c>
      <c r="AG35" s="8">
        <v>28</v>
      </c>
    </row>
    <row r="36" spans="1:33" ht="18.75" customHeight="1" x14ac:dyDescent="0.2">
      <c r="A36" s="27">
        <v>17</v>
      </c>
      <c r="B36" s="159"/>
      <c r="C36" s="25" t="s">
        <v>4</v>
      </c>
      <c r="D36" s="167"/>
      <c r="E36" s="168"/>
      <c r="F36" s="22" t="s">
        <v>12</v>
      </c>
      <c r="G36" s="172"/>
      <c r="H36" s="22" t="s">
        <v>4</v>
      </c>
      <c r="I36" s="172"/>
      <c r="J36" s="22" t="s">
        <v>6</v>
      </c>
      <c r="K36" s="172"/>
      <c r="L36" s="25" t="s">
        <v>8</v>
      </c>
      <c r="M36" s="197"/>
      <c r="N36" s="198"/>
      <c r="O36" s="195"/>
      <c r="P36" s="196"/>
      <c r="S36" s="58" t="str">
        <f t="shared" si="5"/>
        <v/>
      </c>
      <c r="T36" s="58" t="str">
        <f t="shared" si="5"/>
        <v/>
      </c>
      <c r="U36" s="57"/>
      <c r="V36" s="59">
        <v>17</v>
      </c>
      <c r="W36" s="73" t="str">
        <f t="shared" si="2"/>
        <v/>
      </c>
      <c r="X36" s="77" t="str">
        <f ca="1">IF(ISBLANK(D36),"",D36&amp;OFFSET(氏名５文字関数!$J$4,S36,T36)&amp;E36&amp;B36&amp;"年")</f>
        <v/>
      </c>
      <c r="Y36" s="82"/>
      <c r="Z36" s="59">
        <v>17</v>
      </c>
      <c r="AA36" s="73" t="str">
        <f t="shared" si="3"/>
        <v/>
      </c>
      <c r="AB36" s="77" t="str">
        <f>IF(ISBLANK($D36),"",D36)</f>
        <v/>
      </c>
      <c r="AC36" s="57"/>
      <c r="AE36" s="8" t="s">
        <v>149</v>
      </c>
      <c r="AF36" s="8" t="s">
        <v>211</v>
      </c>
      <c r="AG36" s="8">
        <v>29</v>
      </c>
    </row>
    <row r="37" spans="1:33" ht="18.75" customHeight="1" x14ac:dyDescent="0.2">
      <c r="A37" s="27">
        <v>18</v>
      </c>
      <c r="B37" s="157"/>
      <c r="C37" s="29" t="s">
        <v>4</v>
      </c>
      <c r="D37" s="163"/>
      <c r="E37" s="169"/>
      <c r="F37" s="31" t="s">
        <v>12</v>
      </c>
      <c r="G37" s="164"/>
      <c r="H37" s="31" t="s">
        <v>4</v>
      </c>
      <c r="I37" s="164"/>
      <c r="J37" s="31" t="s">
        <v>5</v>
      </c>
      <c r="K37" s="164"/>
      <c r="L37" s="29" t="s">
        <v>7</v>
      </c>
      <c r="M37" s="197"/>
      <c r="N37" s="198"/>
      <c r="O37" s="195"/>
      <c r="P37" s="196"/>
      <c r="S37" s="58" t="str">
        <f t="shared" si="5"/>
        <v/>
      </c>
      <c r="T37" s="58" t="str">
        <f t="shared" si="5"/>
        <v/>
      </c>
      <c r="U37" s="57"/>
      <c r="V37" s="59">
        <v>18</v>
      </c>
      <c r="W37" s="73" t="str">
        <f t="shared" si="2"/>
        <v/>
      </c>
      <c r="X37" s="77" t="str">
        <f ca="1">IF(ISBLANK(D37),"",D37&amp;OFFSET(氏名５文字関数!$J$4,S37,T37)&amp;E37&amp;B37&amp;"年")</f>
        <v/>
      </c>
      <c r="Y37" s="82"/>
      <c r="Z37" s="59">
        <v>18</v>
      </c>
      <c r="AA37" s="73" t="str">
        <f t="shared" si="3"/>
        <v/>
      </c>
      <c r="AB37" s="77" t="str">
        <f>IF(ISBLANK($D37),"",D37)</f>
        <v/>
      </c>
      <c r="AC37" s="57"/>
      <c r="AE37" s="8" t="s">
        <v>150</v>
      </c>
      <c r="AF37" s="8" t="s">
        <v>212</v>
      </c>
      <c r="AG37" s="8">
        <v>30</v>
      </c>
    </row>
    <row r="38" spans="1:33" ht="18.75" customHeight="1" x14ac:dyDescent="0.2">
      <c r="A38" s="27">
        <v>19</v>
      </c>
      <c r="B38" s="157"/>
      <c r="C38" s="29" t="s">
        <v>4</v>
      </c>
      <c r="D38" s="163"/>
      <c r="E38" s="169"/>
      <c r="F38" s="31" t="s">
        <v>12</v>
      </c>
      <c r="G38" s="164"/>
      <c r="H38" s="31" t="s">
        <v>4</v>
      </c>
      <c r="I38" s="164"/>
      <c r="J38" s="31" t="s">
        <v>5</v>
      </c>
      <c r="K38" s="164"/>
      <c r="L38" s="29" t="s">
        <v>7</v>
      </c>
      <c r="M38" s="197"/>
      <c r="N38" s="198"/>
      <c r="O38" s="195"/>
      <c r="P38" s="196"/>
      <c r="S38" s="58" t="str">
        <f t="shared" si="5"/>
        <v/>
      </c>
      <c r="T38" s="58" t="str">
        <f t="shared" si="5"/>
        <v/>
      </c>
      <c r="U38" s="57"/>
      <c r="V38" s="59">
        <v>19</v>
      </c>
      <c r="W38" s="73" t="str">
        <f t="shared" si="2"/>
        <v/>
      </c>
      <c r="X38" s="77" t="str">
        <f ca="1">IF(ISBLANK(D38),"",D38&amp;OFFSET(氏名５文字関数!$J$4,S38,T38)&amp;E38&amp;B38&amp;"年")</f>
        <v/>
      </c>
      <c r="Y38" s="82"/>
      <c r="Z38" s="59">
        <v>19</v>
      </c>
      <c r="AA38" s="73" t="str">
        <f t="shared" si="3"/>
        <v/>
      </c>
      <c r="AB38" s="77" t="str">
        <f>IF(ISBLANK($D38),"",D38)</f>
        <v/>
      </c>
      <c r="AC38" s="57"/>
      <c r="AE38" s="8" t="s">
        <v>151</v>
      </c>
      <c r="AF38" s="8" t="s">
        <v>213</v>
      </c>
      <c r="AG38" s="8">
        <v>31</v>
      </c>
    </row>
    <row r="39" spans="1:33" ht="18.75" customHeight="1" thickBot="1" x14ac:dyDescent="0.25">
      <c r="A39" s="33">
        <v>20</v>
      </c>
      <c r="B39" s="160"/>
      <c r="C39" s="35" t="s">
        <v>4</v>
      </c>
      <c r="D39" s="170"/>
      <c r="E39" s="171"/>
      <c r="F39" s="37" t="s">
        <v>12</v>
      </c>
      <c r="G39" s="173"/>
      <c r="H39" s="37" t="s">
        <v>4</v>
      </c>
      <c r="I39" s="173"/>
      <c r="J39" s="37" t="s">
        <v>5</v>
      </c>
      <c r="K39" s="173"/>
      <c r="L39" s="35" t="s">
        <v>7</v>
      </c>
      <c r="M39" s="218"/>
      <c r="N39" s="219"/>
      <c r="O39" s="195"/>
      <c r="P39" s="196"/>
      <c r="S39" s="58" t="str">
        <f t="shared" si="5"/>
        <v/>
      </c>
      <c r="T39" s="58" t="str">
        <f t="shared" si="5"/>
        <v/>
      </c>
      <c r="U39" s="57"/>
      <c r="V39" s="60">
        <v>20</v>
      </c>
      <c r="W39" s="75" t="str">
        <f t="shared" si="2"/>
        <v/>
      </c>
      <c r="X39" s="79" t="str">
        <f ca="1">IF(ISBLANK(D39),"",D39&amp;OFFSET(氏名５文字関数!$J$4,S39,T39)&amp;E39&amp;B39&amp;"年")</f>
        <v/>
      </c>
      <c r="Y39" s="82"/>
      <c r="Z39" s="60">
        <v>20</v>
      </c>
      <c r="AA39" s="75" t="str">
        <f t="shared" si="3"/>
        <v/>
      </c>
      <c r="AB39" s="79" t="str">
        <f>IF(ISBLANK($D39),"",D39)</f>
        <v/>
      </c>
      <c r="AC39" s="57"/>
      <c r="AE39" s="8" t="s">
        <v>152</v>
      </c>
      <c r="AF39" s="8" t="s">
        <v>214</v>
      </c>
      <c r="AG39" s="8">
        <v>32</v>
      </c>
    </row>
    <row r="40" spans="1:33" ht="18.75" hidden="1" customHeight="1" x14ac:dyDescent="0.2">
      <c r="A40" s="209" t="s">
        <v>260</v>
      </c>
      <c r="B40" s="44"/>
      <c r="C40" s="25" t="s">
        <v>4</v>
      </c>
      <c r="D40" s="66"/>
      <c r="E40" s="45"/>
      <c r="F40" s="22" t="s">
        <v>12</v>
      </c>
      <c r="G40" s="19"/>
      <c r="H40" s="22" t="s">
        <v>4</v>
      </c>
      <c r="I40" s="19"/>
      <c r="J40" s="22" t="s">
        <v>6</v>
      </c>
      <c r="K40" s="19"/>
      <c r="L40" s="25" t="s">
        <v>8</v>
      </c>
      <c r="M40" s="207"/>
      <c r="N40" s="208"/>
      <c r="O40" s="195"/>
      <c r="P40" s="196"/>
      <c r="S40" s="58" t="str">
        <f t="shared" si="1"/>
        <v/>
      </c>
      <c r="T40" s="58" t="str">
        <f t="shared" si="1"/>
        <v/>
      </c>
      <c r="U40" s="57"/>
      <c r="V40" s="215" t="s">
        <v>260</v>
      </c>
      <c r="W40" s="97" t="str">
        <f t="shared" si="2"/>
        <v/>
      </c>
      <c r="X40" s="98" t="str">
        <f ca="1">IF(ISBLANK(D40),"",D40&amp;OFFSET(氏名５文字関数!$J$4,S40,T40)&amp;E40&amp;B40&amp;"年")</f>
        <v/>
      </c>
      <c r="Y40" s="82"/>
      <c r="Z40" s="212" t="s">
        <v>260</v>
      </c>
      <c r="AA40" s="97" t="str">
        <f t="shared" si="3"/>
        <v/>
      </c>
      <c r="AB40" s="98" t="str">
        <f t="shared" si="4"/>
        <v/>
      </c>
      <c r="AC40" s="57"/>
      <c r="AE40" s="8" t="s">
        <v>153</v>
      </c>
      <c r="AF40" s="8" t="s">
        <v>215</v>
      </c>
      <c r="AG40" s="8">
        <v>33</v>
      </c>
    </row>
    <row r="41" spans="1:33" ht="18.75" hidden="1" customHeight="1" x14ac:dyDescent="0.2">
      <c r="A41" s="210"/>
      <c r="B41" s="44"/>
      <c r="C41" s="25" t="s">
        <v>4</v>
      </c>
      <c r="D41" s="66"/>
      <c r="E41" s="45"/>
      <c r="F41" s="22" t="s">
        <v>12</v>
      </c>
      <c r="G41" s="19"/>
      <c r="H41" s="22" t="s">
        <v>4</v>
      </c>
      <c r="I41" s="19"/>
      <c r="J41" s="22" t="s">
        <v>6</v>
      </c>
      <c r="K41" s="19"/>
      <c r="L41" s="25" t="s">
        <v>8</v>
      </c>
      <c r="M41" s="203"/>
      <c r="N41" s="204"/>
      <c r="O41" s="195"/>
      <c r="P41" s="196"/>
      <c r="S41" s="58" t="str">
        <f t="shared" ref="S41:T46" si="6">IF(D41="","",LEN(D41))</f>
        <v/>
      </c>
      <c r="T41" s="58" t="str">
        <f t="shared" si="6"/>
        <v/>
      </c>
      <c r="U41" s="57"/>
      <c r="V41" s="216"/>
      <c r="W41" s="73" t="str">
        <f t="shared" si="2"/>
        <v/>
      </c>
      <c r="X41" s="77" t="str">
        <f ca="1">IF(ISBLANK(D41),"",D41&amp;OFFSET(氏名５文字関数!$J$4,S41,T41)&amp;E41&amp;B41&amp;"年")</f>
        <v/>
      </c>
      <c r="Y41" s="82"/>
      <c r="Z41" s="213"/>
      <c r="AA41" s="73" t="str">
        <f t="shared" si="3"/>
        <v/>
      </c>
      <c r="AB41" s="77" t="str">
        <f t="shared" si="4"/>
        <v/>
      </c>
      <c r="AC41" s="57"/>
      <c r="AE41" s="8" t="s">
        <v>77</v>
      </c>
      <c r="AF41" s="8" t="s">
        <v>216</v>
      </c>
      <c r="AG41" s="8">
        <v>34</v>
      </c>
    </row>
    <row r="42" spans="1:33" ht="18.75" hidden="1" customHeight="1" x14ac:dyDescent="0.2">
      <c r="A42" s="210"/>
      <c r="B42" s="54"/>
      <c r="C42" s="29" t="s">
        <v>4</v>
      </c>
      <c r="D42" s="64"/>
      <c r="E42" s="56"/>
      <c r="F42" s="31" t="s">
        <v>12</v>
      </c>
      <c r="G42" s="28"/>
      <c r="H42" s="31" t="s">
        <v>4</v>
      </c>
      <c r="I42" s="28"/>
      <c r="J42" s="31" t="s">
        <v>5</v>
      </c>
      <c r="K42" s="28"/>
      <c r="L42" s="29" t="s">
        <v>7</v>
      </c>
      <c r="M42" s="203"/>
      <c r="N42" s="204"/>
      <c r="O42" s="195"/>
      <c r="P42" s="196"/>
      <c r="S42" s="58" t="str">
        <f t="shared" si="6"/>
        <v/>
      </c>
      <c r="T42" s="58" t="str">
        <f t="shared" si="6"/>
        <v/>
      </c>
      <c r="U42" s="57"/>
      <c r="V42" s="216"/>
      <c r="W42" s="73" t="str">
        <f t="shared" si="2"/>
        <v/>
      </c>
      <c r="X42" s="77" t="str">
        <f ca="1">IF(ISBLANK(D42),"",D42&amp;OFFSET(氏名５文字関数!$J$4,S42,T42)&amp;E42&amp;B42&amp;"年")</f>
        <v/>
      </c>
      <c r="Y42" s="82"/>
      <c r="Z42" s="213"/>
      <c r="AA42" s="73" t="str">
        <f t="shared" si="3"/>
        <v/>
      </c>
      <c r="AB42" s="77" t="str">
        <f t="shared" si="4"/>
        <v/>
      </c>
      <c r="AC42" s="57"/>
      <c r="AE42" s="8" t="s">
        <v>154</v>
      </c>
      <c r="AF42" s="8" t="s">
        <v>217</v>
      </c>
      <c r="AG42" s="8">
        <v>35</v>
      </c>
    </row>
    <row r="43" spans="1:33" ht="18.75" hidden="1" customHeight="1" x14ac:dyDescent="0.2">
      <c r="A43" s="210"/>
      <c r="B43" s="54"/>
      <c r="C43" s="29" t="s">
        <v>4</v>
      </c>
      <c r="D43" s="64"/>
      <c r="E43" s="56"/>
      <c r="F43" s="31" t="s">
        <v>12</v>
      </c>
      <c r="G43" s="28"/>
      <c r="H43" s="31" t="s">
        <v>4</v>
      </c>
      <c r="I43" s="28"/>
      <c r="J43" s="31" t="s">
        <v>5</v>
      </c>
      <c r="K43" s="28"/>
      <c r="L43" s="29" t="s">
        <v>7</v>
      </c>
      <c r="M43" s="203"/>
      <c r="N43" s="204"/>
      <c r="O43" s="195"/>
      <c r="P43" s="196"/>
      <c r="S43" s="58" t="str">
        <f t="shared" si="6"/>
        <v/>
      </c>
      <c r="T43" s="58" t="str">
        <f t="shared" si="6"/>
        <v/>
      </c>
      <c r="U43" s="57"/>
      <c r="V43" s="216"/>
      <c r="W43" s="73" t="str">
        <f t="shared" si="2"/>
        <v/>
      </c>
      <c r="X43" s="77" t="str">
        <f ca="1">IF(ISBLANK(D43),"",D43&amp;OFFSET(氏名５文字関数!$J$4,S43,T43)&amp;E43&amp;B43&amp;"年")</f>
        <v/>
      </c>
      <c r="Y43" s="82"/>
      <c r="Z43" s="213"/>
      <c r="AA43" s="73" t="str">
        <f t="shared" si="3"/>
        <v/>
      </c>
      <c r="AB43" s="77" t="str">
        <f t="shared" si="4"/>
        <v/>
      </c>
      <c r="AC43" s="57"/>
      <c r="AE43" s="8" t="s">
        <v>155</v>
      </c>
      <c r="AF43" s="8" t="s">
        <v>218</v>
      </c>
      <c r="AG43" s="8">
        <v>36</v>
      </c>
    </row>
    <row r="44" spans="1:33" ht="18.75" hidden="1" customHeight="1" thickBot="1" x14ac:dyDescent="0.25">
      <c r="A44" s="211"/>
      <c r="B44" s="42"/>
      <c r="C44" s="35" t="s">
        <v>4</v>
      </c>
      <c r="D44" s="65"/>
      <c r="E44" s="43"/>
      <c r="F44" s="37" t="s">
        <v>12</v>
      </c>
      <c r="G44" s="34"/>
      <c r="H44" s="37" t="s">
        <v>4</v>
      </c>
      <c r="I44" s="34"/>
      <c r="J44" s="37" t="s">
        <v>5</v>
      </c>
      <c r="K44" s="34"/>
      <c r="L44" s="35" t="s">
        <v>7</v>
      </c>
      <c r="M44" s="205"/>
      <c r="N44" s="206"/>
      <c r="O44" s="195"/>
      <c r="P44" s="196"/>
      <c r="S44" s="58" t="str">
        <f t="shared" si="6"/>
        <v/>
      </c>
      <c r="T44" s="58" t="str">
        <f t="shared" si="6"/>
        <v/>
      </c>
      <c r="U44" s="57"/>
      <c r="V44" s="217"/>
      <c r="W44" s="75" t="str">
        <f t="shared" si="2"/>
        <v/>
      </c>
      <c r="X44" s="79" t="str">
        <f ca="1">IF(ISBLANK(D44),"",D44&amp;OFFSET(氏名５文字関数!$J$4,S44,T44)&amp;E44&amp;B44&amp;"年")</f>
        <v/>
      </c>
      <c r="Y44" s="82"/>
      <c r="Z44" s="214"/>
      <c r="AA44" s="75" t="str">
        <f t="shared" si="3"/>
        <v/>
      </c>
      <c r="AB44" s="79" t="str">
        <f t="shared" si="4"/>
        <v/>
      </c>
      <c r="AC44" s="57"/>
      <c r="AE44" s="8" t="s">
        <v>156</v>
      </c>
      <c r="AF44" s="8" t="s">
        <v>156</v>
      </c>
      <c r="AG44" s="8">
        <v>37</v>
      </c>
    </row>
    <row r="45" spans="1:33" ht="18.75" customHeight="1" x14ac:dyDescent="0.2">
      <c r="M45" s="195"/>
      <c r="N45" s="196"/>
      <c r="O45" s="195"/>
      <c r="P45" s="196"/>
      <c r="S45" s="58" t="str">
        <f t="shared" si="6"/>
        <v/>
      </c>
      <c r="T45" s="58" t="str">
        <f t="shared" si="6"/>
        <v/>
      </c>
      <c r="U45" s="57"/>
      <c r="V45" s="57"/>
      <c r="W45" s="57"/>
      <c r="X45" s="57"/>
      <c r="Y45" s="57"/>
      <c r="Z45" s="57"/>
      <c r="AA45" s="57" t="str">
        <f>IF(ISBLANK(B45),"",$N$8)</f>
        <v/>
      </c>
      <c r="AB45" s="95" t="str">
        <f ca="1">IF(ISBLANK(D45),"",D45&amp;OFFSET(氏名５文字関数!$J$4,S45,T45)&amp;E45&amp;B45&amp;"年")</f>
        <v/>
      </c>
      <c r="AC45" s="57"/>
      <c r="AE45" s="8" t="s">
        <v>157</v>
      </c>
      <c r="AF45" s="8" t="s">
        <v>219</v>
      </c>
      <c r="AG45" s="8">
        <v>38</v>
      </c>
    </row>
    <row r="46" spans="1:33" ht="18.75" customHeight="1" x14ac:dyDescent="0.2">
      <c r="M46" s="195"/>
      <c r="N46" s="196"/>
      <c r="O46" s="195"/>
      <c r="P46" s="196"/>
      <c r="S46" s="58" t="str">
        <f t="shared" si="6"/>
        <v/>
      </c>
      <c r="T46" s="58" t="str">
        <f t="shared" si="6"/>
        <v/>
      </c>
      <c r="U46" s="57"/>
      <c r="V46" s="57"/>
      <c r="W46" s="57"/>
      <c r="X46" s="57"/>
      <c r="Y46" s="57"/>
      <c r="Z46" s="57"/>
      <c r="AA46" s="57" t="str">
        <f>IF(ISBLANK(B46),"",$N$8)</f>
        <v/>
      </c>
      <c r="AB46" s="95" t="str">
        <f ca="1">IF(ISBLANK(D46),"",D46&amp;OFFSET(氏名５文字関数!$J$4,S46,T46)&amp;E46&amp;B46&amp;"年")</f>
        <v/>
      </c>
      <c r="AC46" s="57"/>
      <c r="AE46" s="8" t="s">
        <v>158</v>
      </c>
      <c r="AF46" s="8" t="s">
        <v>220</v>
      </c>
      <c r="AG46" s="8">
        <v>39</v>
      </c>
    </row>
    <row r="47" spans="1:33" x14ac:dyDescent="0.2">
      <c r="AE47" s="8" t="s">
        <v>159</v>
      </c>
      <c r="AF47" s="8" t="s">
        <v>159</v>
      </c>
      <c r="AG47" s="8">
        <v>40</v>
      </c>
    </row>
    <row r="48" spans="1:33" x14ac:dyDescent="0.2">
      <c r="AE48" s="8" t="s">
        <v>161</v>
      </c>
      <c r="AF48" s="8" t="s">
        <v>221</v>
      </c>
      <c r="AG48" s="8">
        <v>41</v>
      </c>
    </row>
    <row r="49" spans="31:33" x14ac:dyDescent="0.2">
      <c r="AE49" s="8" t="s">
        <v>162</v>
      </c>
      <c r="AF49" s="8" t="s">
        <v>162</v>
      </c>
      <c r="AG49" s="8">
        <v>42</v>
      </c>
    </row>
    <row r="50" spans="31:33" x14ac:dyDescent="0.2">
      <c r="AE50" s="8" t="s">
        <v>163</v>
      </c>
      <c r="AF50" s="8" t="s">
        <v>222</v>
      </c>
      <c r="AG50" s="8">
        <v>43</v>
      </c>
    </row>
    <row r="51" spans="31:33" x14ac:dyDescent="0.2">
      <c r="AE51" s="8" t="s">
        <v>256</v>
      </c>
      <c r="AF51" s="8" t="s">
        <v>265</v>
      </c>
      <c r="AG51" s="8">
        <v>44</v>
      </c>
    </row>
    <row r="52" spans="31:33" x14ac:dyDescent="0.2">
      <c r="AE52" s="8" t="s">
        <v>165</v>
      </c>
      <c r="AF52" s="8" t="s">
        <v>165</v>
      </c>
      <c r="AG52" s="8">
        <v>45</v>
      </c>
    </row>
    <row r="53" spans="31:33" x14ac:dyDescent="0.2">
      <c r="AE53" s="8" t="s">
        <v>166</v>
      </c>
      <c r="AF53" s="8" t="s">
        <v>224</v>
      </c>
      <c r="AG53" s="8">
        <v>46</v>
      </c>
    </row>
    <row r="54" spans="31:33" x14ac:dyDescent="0.2">
      <c r="AE54" s="8" t="s">
        <v>167</v>
      </c>
      <c r="AF54" s="8" t="s">
        <v>225</v>
      </c>
      <c r="AG54" s="8">
        <v>47</v>
      </c>
    </row>
    <row r="55" spans="31:33" x14ac:dyDescent="0.2">
      <c r="AE55" s="8" t="s">
        <v>168</v>
      </c>
      <c r="AF55" s="8" t="s">
        <v>168</v>
      </c>
      <c r="AG55" s="8">
        <v>48</v>
      </c>
    </row>
    <row r="56" spans="31:33" x14ac:dyDescent="0.2">
      <c r="AE56" s="8" t="s">
        <v>12</v>
      </c>
      <c r="AF56" s="8" t="s">
        <v>226</v>
      </c>
      <c r="AG56" s="8">
        <v>49</v>
      </c>
    </row>
    <row r="57" spans="31:33" x14ac:dyDescent="0.2">
      <c r="AE57" s="8" t="s">
        <v>169</v>
      </c>
      <c r="AF57" s="8" t="s">
        <v>241</v>
      </c>
      <c r="AG57" s="8">
        <v>50</v>
      </c>
    </row>
    <row r="58" spans="31:33" x14ac:dyDescent="0.2">
      <c r="AE58" s="8" t="s">
        <v>170</v>
      </c>
      <c r="AF58" s="8" t="s">
        <v>170</v>
      </c>
      <c r="AG58" s="8">
        <v>51</v>
      </c>
    </row>
    <row r="59" spans="31:33" x14ac:dyDescent="0.2">
      <c r="AE59" s="8" t="s">
        <v>171</v>
      </c>
      <c r="AF59" s="8" t="s">
        <v>227</v>
      </c>
      <c r="AG59" s="8">
        <v>52</v>
      </c>
    </row>
    <row r="60" spans="31:33" x14ac:dyDescent="0.2">
      <c r="AE60" s="8" t="s">
        <v>172</v>
      </c>
      <c r="AF60" s="8" t="s">
        <v>172</v>
      </c>
      <c r="AG60" s="8">
        <v>53</v>
      </c>
    </row>
    <row r="61" spans="31:33" x14ac:dyDescent="0.2">
      <c r="AE61" s="8" t="s">
        <v>173</v>
      </c>
      <c r="AF61" s="8" t="s">
        <v>173</v>
      </c>
      <c r="AG61" s="8">
        <v>54</v>
      </c>
    </row>
    <row r="62" spans="31:33" x14ac:dyDescent="0.2">
      <c r="AE62" s="8" t="s">
        <v>160</v>
      </c>
      <c r="AF62" s="8" t="s">
        <v>266</v>
      </c>
      <c r="AG62" s="8">
        <v>55</v>
      </c>
    </row>
    <row r="63" spans="31:33" x14ac:dyDescent="0.2">
      <c r="AE63" s="8" t="s">
        <v>174</v>
      </c>
      <c r="AF63" s="8" t="s">
        <v>228</v>
      </c>
      <c r="AG63" s="8">
        <v>56</v>
      </c>
    </row>
    <row r="64" spans="31:33" x14ac:dyDescent="0.2">
      <c r="AE64" s="8" t="s">
        <v>175</v>
      </c>
      <c r="AF64" s="8" t="s">
        <v>229</v>
      </c>
      <c r="AG64" s="8">
        <v>57</v>
      </c>
    </row>
    <row r="65" spans="31:33" x14ac:dyDescent="0.2">
      <c r="AE65" s="8" t="s">
        <v>176</v>
      </c>
      <c r="AF65" s="8" t="s">
        <v>230</v>
      </c>
      <c r="AG65" s="8">
        <v>58</v>
      </c>
    </row>
    <row r="66" spans="31:33" x14ac:dyDescent="0.2">
      <c r="AE66" s="8" t="s">
        <v>177</v>
      </c>
      <c r="AF66" s="8" t="s">
        <v>177</v>
      </c>
      <c r="AG66" s="8">
        <v>59</v>
      </c>
    </row>
    <row r="67" spans="31:33" x14ac:dyDescent="0.2">
      <c r="AE67" s="8" t="s">
        <v>179</v>
      </c>
      <c r="AF67" s="8" t="s">
        <v>179</v>
      </c>
      <c r="AG67" s="8">
        <v>60</v>
      </c>
    </row>
    <row r="68" spans="31:33" x14ac:dyDescent="0.2">
      <c r="AE68" s="8" t="s">
        <v>178</v>
      </c>
      <c r="AF68" s="8" t="s">
        <v>267</v>
      </c>
      <c r="AG68" s="8">
        <v>61</v>
      </c>
    </row>
    <row r="69" spans="31:33" x14ac:dyDescent="0.2">
      <c r="AE69" s="8" t="s">
        <v>180</v>
      </c>
      <c r="AF69" s="8" t="s">
        <v>180</v>
      </c>
      <c r="AG69" s="8">
        <v>62</v>
      </c>
    </row>
    <row r="70" spans="31:33" x14ac:dyDescent="0.2">
      <c r="AE70" s="8" t="s">
        <v>181</v>
      </c>
      <c r="AF70" s="8" t="s">
        <v>231</v>
      </c>
      <c r="AG70" s="8">
        <v>63</v>
      </c>
    </row>
    <row r="71" spans="31:33" x14ac:dyDescent="0.2">
      <c r="AE71" s="8" t="s">
        <v>187</v>
      </c>
      <c r="AF71" s="8" t="s">
        <v>268</v>
      </c>
      <c r="AG71" s="8">
        <v>64</v>
      </c>
    </row>
    <row r="72" spans="31:33" x14ac:dyDescent="0.2">
      <c r="AE72" s="8" t="s">
        <v>182</v>
      </c>
      <c r="AF72" s="8" t="s">
        <v>232</v>
      </c>
      <c r="AG72" s="8">
        <v>65</v>
      </c>
    </row>
    <row r="73" spans="31:33" x14ac:dyDescent="0.2">
      <c r="AE73" s="8" t="s">
        <v>183</v>
      </c>
      <c r="AF73" s="8" t="s">
        <v>233</v>
      </c>
      <c r="AG73" s="8">
        <v>66</v>
      </c>
    </row>
    <row r="74" spans="31:33" x14ac:dyDescent="0.2">
      <c r="AE74" s="8" t="s">
        <v>184</v>
      </c>
      <c r="AF74" s="8" t="s">
        <v>184</v>
      </c>
      <c r="AG74" s="8">
        <v>67</v>
      </c>
    </row>
    <row r="75" spans="31:33" x14ac:dyDescent="0.2">
      <c r="AE75" s="8" t="s">
        <v>186</v>
      </c>
      <c r="AF75" s="8" t="s">
        <v>234</v>
      </c>
      <c r="AG75" s="8">
        <v>68</v>
      </c>
    </row>
    <row r="76" spans="31:33" x14ac:dyDescent="0.2">
      <c r="AE76" s="8" t="s">
        <v>185</v>
      </c>
      <c r="AF76" s="8" t="s">
        <v>269</v>
      </c>
      <c r="AG76" s="8">
        <v>69</v>
      </c>
    </row>
    <row r="77" spans="31:33" x14ac:dyDescent="0.2">
      <c r="AE77" s="8" t="s">
        <v>188</v>
      </c>
      <c r="AF77" s="8" t="s">
        <v>235</v>
      </c>
      <c r="AG77" s="8">
        <v>70</v>
      </c>
    </row>
    <row r="78" spans="31:33" x14ac:dyDescent="0.2">
      <c r="AE78" s="8" t="s">
        <v>189</v>
      </c>
      <c r="AF78" s="8" t="s">
        <v>236</v>
      </c>
      <c r="AG78" s="8">
        <v>71</v>
      </c>
    </row>
    <row r="79" spans="31:33" x14ac:dyDescent="0.2">
      <c r="AE79" s="8" t="s">
        <v>146</v>
      </c>
      <c r="AF79" s="8" t="s">
        <v>209</v>
      </c>
      <c r="AG79" s="8">
        <v>72</v>
      </c>
    </row>
    <row r="80" spans="31:33" x14ac:dyDescent="0.2">
      <c r="AE80" s="8" t="s">
        <v>270</v>
      </c>
      <c r="AF80" s="8" t="s">
        <v>271</v>
      </c>
      <c r="AG80" s="8">
        <v>73</v>
      </c>
    </row>
    <row r="81" spans="31:33" x14ac:dyDescent="0.2">
      <c r="AE81" s="8" t="s">
        <v>190</v>
      </c>
      <c r="AF81" s="8" t="s">
        <v>237</v>
      </c>
      <c r="AG81" s="8">
        <v>74</v>
      </c>
    </row>
  </sheetData>
  <sheetProtection formatCells="0" formatColumns="0" formatRows="0"/>
  <dataConsolidate/>
  <mergeCells count="71">
    <mergeCell ref="A40:A44"/>
    <mergeCell ref="Z40:Z44"/>
    <mergeCell ref="V40:V44"/>
    <mergeCell ref="O36:P36"/>
    <mergeCell ref="M37:N37"/>
    <mergeCell ref="O37:P37"/>
    <mergeCell ref="M38:N38"/>
    <mergeCell ref="O38:P38"/>
    <mergeCell ref="M39:N39"/>
    <mergeCell ref="O39:P39"/>
    <mergeCell ref="O40:P40"/>
    <mergeCell ref="M41:N41"/>
    <mergeCell ref="O41:P41"/>
    <mergeCell ref="M45:N45"/>
    <mergeCell ref="O45:P45"/>
    <mergeCell ref="M46:N46"/>
    <mergeCell ref="O46:P46"/>
    <mergeCell ref="D3:E3"/>
    <mergeCell ref="M42:N42"/>
    <mergeCell ref="O42:P42"/>
    <mergeCell ref="M43:N43"/>
    <mergeCell ref="O43:P43"/>
    <mergeCell ref="M44:N44"/>
    <mergeCell ref="M33:N33"/>
    <mergeCell ref="O33:P33"/>
    <mergeCell ref="O44:P44"/>
    <mergeCell ref="M34:N34"/>
    <mergeCell ref="O34:P34"/>
    <mergeCell ref="M40:N40"/>
    <mergeCell ref="M35:N35"/>
    <mergeCell ref="O35:P35"/>
    <mergeCell ref="M36:N36"/>
    <mergeCell ref="M30:N30"/>
    <mergeCell ref="O30:P30"/>
    <mergeCell ref="M31:N31"/>
    <mergeCell ref="O31:P31"/>
    <mergeCell ref="M32:N32"/>
    <mergeCell ref="O32:P32"/>
    <mergeCell ref="M27:N27"/>
    <mergeCell ref="O27:P27"/>
    <mergeCell ref="M28:N28"/>
    <mergeCell ref="O28:P28"/>
    <mergeCell ref="M29:N29"/>
    <mergeCell ref="O29:P29"/>
    <mergeCell ref="M24:N24"/>
    <mergeCell ref="O24:P24"/>
    <mergeCell ref="M25:N25"/>
    <mergeCell ref="O25:P25"/>
    <mergeCell ref="M26:N26"/>
    <mergeCell ref="O26:P26"/>
    <mergeCell ref="M21:N21"/>
    <mergeCell ref="O21:P21"/>
    <mergeCell ref="M22:N22"/>
    <mergeCell ref="O22:P22"/>
    <mergeCell ref="M23:N23"/>
    <mergeCell ref="O23:P23"/>
    <mergeCell ref="F19:L19"/>
    <mergeCell ref="M19:N19"/>
    <mergeCell ref="O19:P19"/>
    <mergeCell ref="M20:N20"/>
    <mergeCell ref="O20:P20"/>
    <mergeCell ref="A18:L18"/>
    <mergeCell ref="B7:C7"/>
    <mergeCell ref="F7:L7"/>
    <mergeCell ref="A1:O1"/>
    <mergeCell ref="A4:C4"/>
    <mergeCell ref="D4:E4"/>
    <mergeCell ref="G4:H4"/>
    <mergeCell ref="J4:L4"/>
    <mergeCell ref="A6:F6"/>
    <mergeCell ref="J5:L5"/>
  </mergeCells>
  <phoneticPr fontId="1"/>
  <dataValidations count="3">
    <dataValidation type="list" allowBlank="1" showInputMessage="1" showErrorMessage="1" sqref="N8" xr:uid="{00000000-0002-0000-0000-000000000000}">
      <formula1>$AE$8:$AE$81</formula1>
    </dataValidation>
    <dataValidation type="list" allowBlank="1" showInputMessage="1" showErrorMessage="1" sqref="D4:E4" xr:uid="{00000000-0002-0000-0000-000001000000}">
      <formula1>$AF$8:$AF$81</formula1>
    </dataValidation>
    <dataValidation type="list" allowBlank="1" showInputMessage="1" showErrorMessage="1" sqref="G4:H4" xr:uid="{2C1E928C-603B-4049-8DC4-58B871DC7382}">
      <formula1>$AE$1:$AE$2</formula1>
    </dataValidation>
  </dataValidations>
  <printOptions horizontalCentered="1" verticalCentered="1"/>
  <pageMargins left="0.39370078740157483" right="0.19685039370078741" top="0.39370078740157483" bottom="0.39370078740157483" header="0" footer="0.51181102362204722"/>
  <pageSetup paperSize="9" scale="87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G81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5.77734375" style="8" customWidth="1"/>
    <col min="2" max="2" width="2.88671875" style="8" customWidth="1"/>
    <col min="3" max="3" width="3.109375" style="8" customWidth="1"/>
    <col min="4" max="5" width="8.44140625" style="8" customWidth="1"/>
    <col min="6" max="6" width="5.21875" style="8" bestFit="1" customWidth="1"/>
    <col min="7" max="7" width="4.44140625" style="8" bestFit="1" customWidth="1"/>
    <col min="8" max="8" width="2.77734375" style="8" customWidth="1"/>
    <col min="9" max="9" width="3.6640625" style="8" customWidth="1"/>
    <col min="10" max="10" width="3.33203125" style="8" bestFit="1" customWidth="1"/>
    <col min="11" max="11" width="3.6640625" style="8" customWidth="1"/>
    <col min="12" max="12" width="3.33203125" style="8" bestFit="1" customWidth="1"/>
    <col min="13" max="13" width="11.77734375" style="8" customWidth="1"/>
    <col min="14" max="14" width="19.109375" style="8" customWidth="1"/>
    <col min="15" max="15" width="4.6640625" style="8" customWidth="1"/>
    <col min="16" max="16" width="3.6640625" style="8" customWidth="1"/>
    <col min="17" max="17" width="4.21875" style="8" customWidth="1"/>
    <col min="18" max="18" width="3.6640625" style="8" customWidth="1"/>
    <col min="19" max="20" width="3.6640625" style="8" hidden="1" customWidth="1"/>
    <col min="21" max="21" width="3.6640625" style="8" customWidth="1"/>
    <col min="22" max="22" width="4.44140625" style="8" bestFit="1" customWidth="1"/>
    <col min="23" max="23" width="7.44140625" style="8" bestFit="1" customWidth="1"/>
    <col min="24" max="24" width="29.33203125" style="8" bestFit="1" customWidth="1"/>
    <col min="25" max="25" width="3.6640625" style="8" customWidth="1"/>
    <col min="26" max="26" width="4.44140625" style="8" bestFit="1" customWidth="1"/>
    <col min="27" max="27" width="5.44140625" style="8" bestFit="1" customWidth="1"/>
    <col min="28" max="28" width="31.6640625" style="8" bestFit="1" customWidth="1"/>
    <col min="29" max="29" width="9.44140625" style="8" bestFit="1" customWidth="1"/>
    <col min="30" max="30" width="3.6640625" style="8" customWidth="1"/>
    <col min="31" max="31" width="5.44140625" style="8" bestFit="1" customWidth="1"/>
    <col min="32" max="32" width="11.6640625" style="8" bestFit="1" customWidth="1"/>
    <col min="33" max="35" width="3.6640625" style="8" customWidth="1"/>
    <col min="36" max="16384" width="9" style="8"/>
  </cols>
  <sheetData>
    <row r="1" spans="1:33" ht="16.2" x14ac:dyDescent="0.2">
      <c r="A1" s="220" t="str">
        <f ca="1">IF(YEAR(TODAY())-2019&lt;10,"令和"&amp;DBCS(YEAR(TODAY())-2019)&amp;"年度　愛媛県高等学校春季卓球大会（２部）　申込書","令和"&amp;YEAR(TODAY())-2019&amp;"年度　愛媛県高等学校春季卓球大会（２部）　申込書")</f>
        <v>令和７年度　愛媛県高等学校春季卓球大会（２部）　申込書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AE1" s="8" t="s">
        <v>285</v>
      </c>
    </row>
    <row r="2" spans="1:33" ht="16.2" x14ac:dyDescent="0.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AE2" s="8" t="s">
        <v>286</v>
      </c>
    </row>
    <row r="3" spans="1:33" x14ac:dyDescent="0.2">
      <c r="D3" s="201" t="s">
        <v>254</v>
      </c>
      <c r="E3" s="202"/>
      <c r="M3" s="103" t="s">
        <v>24</v>
      </c>
      <c r="N3" s="103" t="s">
        <v>25</v>
      </c>
    </row>
    <row r="4" spans="1:33" ht="22.5" customHeight="1" x14ac:dyDescent="0.2">
      <c r="A4" s="177" t="s">
        <v>17</v>
      </c>
      <c r="B4" s="178"/>
      <c r="C4" s="179"/>
      <c r="D4" s="180"/>
      <c r="E4" s="181"/>
      <c r="F4" s="102"/>
      <c r="G4" s="180"/>
      <c r="H4" s="181"/>
      <c r="I4" s="93"/>
      <c r="J4" s="182" t="s">
        <v>287</v>
      </c>
      <c r="K4" s="182"/>
      <c r="L4" s="183"/>
      <c r="M4" s="104"/>
      <c r="N4" s="104"/>
      <c r="O4" s="106"/>
      <c r="P4" s="12"/>
      <c r="AB4" s="11"/>
      <c r="AD4" s="11"/>
    </row>
    <row r="5" spans="1:33" ht="21" customHeight="1" x14ac:dyDescent="0.2">
      <c r="J5" s="185" t="s">
        <v>257</v>
      </c>
      <c r="K5" s="185"/>
      <c r="L5" s="185"/>
      <c r="M5" s="104"/>
      <c r="N5" s="104"/>
      <c r="W5" s="109"/>
      <c r="X5" s="109" t="s">
        <v>250</v>
      </c>
      <c r="Y5" s="109"/>
      <c r="Z5" s="109" t="s">
        <v>259</v>
      </c>
      <c r="AA5" s="109"/>
      <c r="AB5" s="109"/>
    </row>
    <row r="6" spans="1:33" ht="17.25" customHeight="1" thickBot="1" x14ac:dyDescent="0.25">
      <c r="A6" s="184"/>
      <c r="B6" s="184"/>
      <c r="C6" s="184"/>
      <c r="D6" s="184"/>
      <c r="E6" s="184"/>
      <c r="F6" s="184"/>
      <c r="J6" s="8" t="s">
        <v>289</v>
      </c>
      <c r="W6" s="109" t="s">
        <v>252</v>
      </c>
      <c r="X6" s="109" t="str">
        <f>IF(ISBLANK(D4),"",D4)</f>
        <v/>
      </c>
      <c r="Y6" s="109"/>
      <c r="Z6" s="109" t="str">
        <f>IF(ISBLANK(D4),"",D4)</f>
        <v/>
      </c>
      <c r="AA6" s="109" t="str">
        <f>IF(ISBLANK(M5),"",M5)</f>
        <v/>
      </c>
      <c r="AB6" s="109" t="str">
        <f>IF(ISBLANK(N5),"",N5)</f>
        <v/>
      </c>
    </row>
    <row r="7" spans="1:33" x14ac:dyDescent="0.2">
      <c r="A7" s="109"/>
      <c r="B7" s="175"/>
      <c r="C7" s="175"/>
      <c r="D7" s="110"/>
      <c r="E7" s="110"/>
      <c r="F7" s="175"/>
      <c r="G7" s="175"/>
      <c r="H7" s="175"/>
      <c r="I7" s="175"/>
      <c r="J7" s="175"/>
      <c r="K7" s="175"/>
      <c r="L7" s="175"/>
      <c r="N7" s="17" t="s">
        <v>253</v>
      </c>
      <c r="S7" s="12" t="str">
        <f>IF(M4="","",LEN(M4))</f>
        <v/>
      </c>
      <c r="T7" s="12" t="str">
        <f>IF(N4="","",LEN(N4))</f>
        <v/>
      </c>
      <c r="V7" s="57"/>
      <c r="W7" s="116" t="s">
        <v>251</v>
      </c>
      <c r="X7" s="117" t="str">
        <f ca="1">IF(ISBLANK($M4),"",$M4&amp;OFFSET(氏名５文字関数!$J$4,$S7,$T7)&amp;$N4)</f>
        <v/>
      </c>
      <c r="Y7" s="109"/>
      <c r="Z7" s="109"/>
      <c r="AA7" s="109"/>
      <c r="AB7" s="109"/>
    </row>
    <row r="8" spans="1:33" ht="18.75" customHeight="1" thickBo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N8" s="26"/>
      <c r="S8" s="58" t="str">
        <f t="shared" ref="S8:T13" si="0">IF(D8="","",LEN(D8))</f>
        <v/>
      </c>
      <c r="T8" s="58" t="str">
        <f t="shared" si="0"/>
        <v/>
      </c>
      <c r="V8" s="57"/>
      <c r="W8" s="116"/>
      <c r="X8" s="117" t="str">
        <f ca="1">IF(ISBLANK($D8),"",$D8&amp;OFFSET(氏名５文字関数!$J$4,$S8,$T8)&amp;$E8&amp;$B8&amp;"年")</f>
        <v/>
      </c>
      <c r="Y8" s="109"/>
      <c r="Z8" s="109"/>
      <c r="AA8" s="109"/>
      <c r="AB8" s="109"/>
      <c r="AE8" s="8" t="s">
        <v>120</v>
      </c>
      <c r="AF8" s="8" t="s">
        <v>191</v>
      </c>
      <c r="AG8" s="8">
        <v>1</v>
      </c>
    </row>
    <row r="9" spans="1:33" ht="18.75" customHeight="1" thickBot="1" x14ac:dyDescent="0.25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S9" s="58" t="str">
        <f t="shared" si="0"/>
        <v/>
      </c>
      <c r="T9" s="58" t="str">
        <f t="shared" si="0"/>
        <v/>
      </c>
      <c r="V9" s="57"/>
      <c r="W9" s="117"/>
      <c r="X9" s="117" t="str">
        <f ca="1">IF(ISBLANK($D9),"",$D9&amp;OFFSET(氏名５文字関数!$J$4,$S9,$T9)&amp;$E9&amp;$B9&amp;"年")</f>
        <v/>
      </c>
      <c r="Y9" s="109"/>
      <c r="Z9" s="109"/>
      <c r="AA9" s="109"/>
      <c r="AB9" s="109"/>
      <c r="AE9" s="8" t="s">
        <v>121</v>
      </c>
      <c r="AF9" s="8" t="s">
        <v>121</v>
      </c>
      <c r="AG9" s="8">
        <v>2</v>
      </c>
    </row>
    <row r="10" spans="1:33" ht="18.75" customHeight="1" x14ac:dyDescent="0.2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N10" s="32" t="s">
        <v>20</v>
      </c>
      <c r="S10" s="58" t="str">
        <f t="shared" si="0"/>
        <v/>
      </c>
      <c r="T10" s="58" t="str">
        <f t="shared" si="0"/>
        <v/>
      </c>
      <c r="V10" s="57"/>
      <c r="W10" s="115"/>
      <c r="X10" s="115" t="str">
        <f ca="1">IF(ISBLANK($D10),"",$D10&amp;OFFSET(氏名５文字関数!$J$4,$S10,$T10)&amp;$E10&amp;$B10&amp;"年")</f>
        <v/>
      </c>
      <c r="Y10" s="114"/>
      <c r="Z10" s="114"/>
      <c r="AA10" s="114"/>
      <c r="AB10" s="114"/>
      <c r="AE10" s="8" t="s">
        <v>122</v>
      </c>
      <c r="AF10" s="8" t="s">
        <v>122</v>
      </c>
      <c r="AG10" s="8">
        <v>3</v>
      </c>
    </row>
    <row r="11" spans="1:33" ht="18.75" customHeight="1" thickBot="1" x14ac:dyDescent="0.25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N11" s="107"/>
      <c r="S11" s="58" t="str">
        <f t="shared" si="0"/>
        <v/>
      </c>
      <c r="T11" s="58" t="str">
        <f t="shared" si="0"/>
        <v/>
      </c>
      <c r="V11" s="57"/>
      <c r="W11" s="115"/>
      <c r="X11" s="115" t="str">
        <f ca="1">IF(ISBLANK($D11),"",$D11&amp;OFFSET(氏名５文字関数!$J$4,$S11,$T11)&amp;$E11&amp;$B11&amp;"年")</f>
        <v/>
      </c>
      <c r="Y11" s="114"/>
      <c r="Z11" s="114"/>
      <c r="AA11" s="114"/>
      <c r="AB11" s="114"/>
      <c r="AE11" s="8" t="s">
        <v>123</v>
      </c>
      <c r="AF11" s="8" t="s">
        <v>192</v>
      </c>
      <c r="AG11" s="8">
        <v>4</v>
      </c>
    </row>
    <row r="12" spans="1:33" ht="18.75" customHeight="1" thickBot="1" x14ac:dyDescent="0.25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S12" s="58" t="str">
        <f t="shared" si="0"/>
        <v/>
      </c>
      <c r="T12" s="58" t="str">
        <f t="shared" si="0"/>
        <v/>
      </c>
      <c r="V12" s="57"/>
      <c r="W12" s="115"/>
      <c r="X12" s="115" t="str">
        <f ca="1">IF(ISBLANK($D12),"",$D12&amp;OFFSET(氏名５文字関数!$J$4,$S12,$T12)&amp;$E12&amp;$B12&amp;"年")</f>
        <v/>
      </c>
      <c r="Y12" s="114"/>
      <c r="Z12" s="114"/>
      <c r="AA12" s="114"/>
      <c r="AB12" s="114"/>
      <c r="AE12" s="8" t="s">
        <v>124</v>
      </c>
      <c r="AF12" s="8" t="s">
        <v>193</v>
      </c>
      <c r="AG12" s="8">
        <v>5</v>
      </c>
    </row>
    <row r="13" spans="1:33" ht="18.75" customHeight="1" x14ac:dyDescent="0.2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N13" s="32" t="s">
        <v>21</v>
      </c>
      <c r="S13" s="58" t="str">
        <f t="shared" si="0"/>
        <v/>
      </c>
      <c r="T13" s="58" t="str">
        <f t="shared" si="0"/>
        <v/>
      </c>
      <c r="W13" s="114"/>
      <c r="X13" s="115" t="str">
        <f ca="1">IF(ISBLANK($D13),"",$D13&amp;OFFSET(氏名５文字関数!$J$4,$S13,$T13)&amp;$E13&amp;$B13&amp;"年")</f>
        <v/>
      </c>
      <c r="Y13" s="114"/>
      <c r="Z13" s="114"/>
      <c r="AA13" s="114"/>
      <c r="AB13" s="114"/>
      <c r="AE13" s="8" t="s">
        <v>125</v>
      </c>
      <c r="AF13" s="8" t="s">
        <v>194</v>
      </c>
      <c r="AG13" s="8">
        <v>6</v>
      </c>
    </row>
    <row r="14" spans="1:33" ht="18.75" customHeight="1" thickBot="1" x14ac:dyDescent="0.25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N14" s="105"/>
      <c r="S14" s="58" t="str">
        <f>IF(D14="","",LEN(D14))</f>
        <v/>
      </c>
      <c r="T14" s="58" t="str">
        <f>IF(E14="","",LEN(E14))</f>
        <v/>
      </c>
      <c r="W14" s="114"/>
      <c r="X14" s="115" t="str">
        <f ca="1">IF(ISBLANK($D14),"",$D14&amp;OFFSET(氏名５文字関数!$J$4,$S14,$T14)&amp;$E14&amp;$B14&amp;"年")</f>
        <v/>
      </c>
      <c r="Y14" s="114"/>
      <c r="Z14" s="114"/>
      <c r="AA14" s="114"/>
      <c r="AB14" s="114"/>
      <c r="AE14" s="8" t="s">
        <v>127</v>
      </c>
      <c r="AF14" s="8" t="s">
        <v>195</v>
      </c>
      <c r="AG14" s="8">
        <v>7</v>
      </c>
    </row>
    <row r="15" spans="1:33" ht="13.8" thickBot="1" x14ac:dyDescent="0.25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AE15" s="8" t="s">
        <v>126</v>
      </c>
      <c r="AF15" s="8" t="s">
        <v>196</v>
      </c>
      <c r="AG15" s="8">
        <v>8</v>
      </c>
    </row>
    <row r="16" spans="1:33" ht="19.5" customHeight="1" x14ac:dyDescent="0.2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9"/>
      <c r="N16" s="32" t="s">
        <v>245</v>
      </c>
      <c r="O16" s="39"/>
      <c r="P16" s="39"/>
      <c r="AE16" s="8" t="s">
        <v>128</v>
      </c>
      <c r="AF16" s="8" t="s">
        <v>128</v>
      </c>
      <c r="AG16" s="8">
        <v>9</v>
      </c>
    </row>
    <row r="17" spans="1:33" ht="19.5" customHeight="1" thickBot="1" x14ac:dyDescent="0.25">
      <c r="A17" s="38" t="s">
        <v>278</v>
      </c>
      <c r="M17" s="39"/>
      <c r="N17" s="99" t="str">
        <f>IF(ISBLANK(N8),"",VLOOKUP(N8,$AE$8:$AG$85,3,0)&amp;N8&amp;G4&amp;"　春季")</f>
        <v/>
      </c>
      <c r="O17" s="39"/>
      <c r="P17" s="39"/>
      <c r="S17" s="12"/>
      <c r="T17" s="12"/>
      <c r="AE17" s="8" t="s">
        <v>129</v>
      </c>
      <c r="AF17" s="8" t="s">
        <v>197</v>
      </c>
      <c r="AG17" s="8">
        <v>10</v>
      </c>
    </row>
    <row r="18" spans="1:33" ht="16.8" thickBot="1" x14ac:dyDescent="0.25">
      <c r="A18" s="221" t="s">
        <v>276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S18" s="12"/>
      <c r="T18" s="12"/>
      <c r="AE18" s="57" t="s">
        <v>130</v>
      </c>
      <c r="AF18" s="57" t="s">
        <v>130</v>
      </c>
      <c r="AG18" s="8">
        <v>11</v>
      </c>
    </row>
    <row r="19" spans="1:33" ht="13.8" thickBot="1" x14ac:dyDescent="0.25">
      <c r="A19" s="48"/>
      <c r="B19" s="137" t="s">
        <v>3</v>
      </c>
      <c r="C19" s="50"/>
      <c r="D19" s="15" t="s">
        <v>24</v>
      </c>
      <c r="E19" s="14" t="s">
        <v>25</v>
      </c>
      <c r="F19" s="186" t="s">
        <v>9</v>
      </c>
      <c r="G19" s="187"/>
      <c r="H19" s="187"/>
      <c r="I19" s="187"/>
      <c r="J19" s="187"/>
      <c r="K19" s="187"/>
      <c r="L19" s="188"/>
      <c r="M19" s="189" t="s">
        <v>277</v>
      </c>
      <c r="N19" s="190"/>
      <c r="O19" s="191"/>
      <c r="P19" s="192"/>
      <c r="S19" s="58" t="s">
        <v>24</v>
      </c>
      <c r="T19" s="58" t="s">
        <v>25</v>
      </c>
      <c r="U19" s="57"/>
      <c r="V19" s="61"/>
      <c r="W19" s="72" t="s">
        <v>18</v>
      </c>
      <c r="X19" s="62" t="s">
        <v>243</v>
      </c>
      <c r="Y19" s="81"/>
      <c r="Z19" s="61"/>
      <c r="AA19" s="72"/>
      <c r="AB19" s="62" t="s">
        <v>244</v>
      </c>
      <c r="AC19" s="57"/>
      <c r="AE19" s="57" t="s">
        <v>131</v>
      </c>
      <c r="AF19" s="57" t="s">
        <v>131</v>
      </c>
      <c r="AG19" s="8">
        <v>12</v>
      </c>
    </row>
    <row r="20" spans="1:33" ht="18.75" customHeight="1" x14ac:dyDescent="0.2">
      <c r="A20" s="51">
        <v>1</v>
      </c>
      <c r="B20" s="138"/>
      <c r="C20" s="20" t="s">
        <v>4</v>
      </c>
      <c r="D20" s="143"/>
      <c r="E20" s="144"/>
      <c r="F20" s="52" t="s">
        <v>12</v>
      </c>
      <c r="G20" s="144"/>
      <c r="H20" s="24" t="s">
        <v>4</v>
      </c>
      <c r="I20" s="144"/>
      <c r="J20" s="24" t="s">
        <v>6</v>
      </c>
      <c r="K20" s="144"/>
      <c r="L20" s="20" t="s">
        <v>8</v>
      </c>
      <c r="M20" s="222"/>
      <c r="N20" s="223"/>
      <c r="O20" s="195"/>
      <c r="P20" s="196"/>
      <c r="S20" s="58" t="str">
        <f t="shared" ref="S20:T40" si="1">IF(D20="","",LEN(D20))</f>
        <v/>
      </c>
      <c r="T20" s="58" t="str">
        <f t="shared" si="1"/>
        <v/>
      </c>
      <c r="U20" s="57"/>
      <c r="V20" s="59">
        <v>1</v>
      </c>
      <c r="W20" s="73" t="str">
        <f t="shared" ref="W20:W44" si="2">IF(ISBLANK(B20),"",$N$8)</f>
        <v/>
      </c>
      <c r="X20" s="77" t="str">
        <f ca="1">IF(ISBLANK(D20),"",D20&amp;OFFSET(氏名５文字関数!$J$4,S20,T20)&amp;E20&amp;B20&amp;"年")</f>
        <v/>
      </c>
      <c r="Y20" s="82"/>
      <c r="Z20" s="59">
        <v>1</v>
      </c>
      <c r="AA20" s="73" t="str">
        <f>IF(ISBLANK($B20),"","("&amp;$N$8&amp;")")</f>
        <v/>
      </c>
      <c r="AB20" s="77" t="str">
        <f>IF(ISBLANK($D20),"",D20)</f>
        <v/>
      </c>
      <c r="AC20" s="57"/>
      <c r="AE20" s="8" t="s">
        <v>132</v>
      </c>
      <c r="AF20" s="8" t="s">
        <v>132</v>
      </c>
      <c r="AG20" s="8">
        <v>13</v>
      </c>
    </row>
    <row r="21" spans="1:33" ht="18.75" customHeight="1" x14ac:dyDescent="0.2">
      <c r="A21" s="53">
        <v>2</v>
      </c>
      <c r="B21" s="139"/>
      <c r="C21" s="29" t="s">
        <v>4</v>
      </c>
      <c r="D21" s="145"/>
      <c r="E21" s="146"/>
      <c r="F21" s="53" t="s">
        <v>12</v>
      </c>
      <c r="G21" s="146"/>
      <c r="H21" s="31" t="s">
        <v>4</v>
      </c>
      <c r="I21" s="146"/>
      <c r="J21" s="31" t="s">
        <v>6</v>
      </c>
      <c r="K21" s="146"/>
      <c r="L21" s="29" t="s">
        <v>8</v>
      </c>
      <c r="M21" s="224"/>
      <c r="N21" s="225"/>
      <c r="O21" s="195"/>
      <c r="P21" s="196"/>
      <c r="S21" s="58" t="str">
        <f t="shared" si="1"/>
        <v/>
      </c>
      <c r="T21" s="58" t="str">
        <f t="shared" si="1"/>
        <v/>
      </c>
      <c r="U21" s="57"/>
      <c r="V21" s="59">
        <v>2</v>
      </c>
      <c r="W21" s="73" t="str">
        <f t="shared" si="2"/>
        <v/>
      </c>
      <c r="X21" s="77" t="str">
        <f ca="1">IF(ISBLANK(D21),"",D21&amp;OFFSET(氏名５文字関数!$J$4,S21,T21)&amp;E21&amp;B21&amp;"年")</f>
        <v/>
      </c>
      <c r="Y21" s="82"/>
      <c r="Z21" s="59">
        <v>2</v>
      </c>
      <c r="AA21" s="73" t="str">
        <f t="shared" ref="AA21:AA44" si="3">IF(ISBLANK($B21),"","("&amp;$N$8&amp;")")</f>
        <v/>
      </c>
      <c r="AB21" s="77" t="str">
        <f t="shared" ref="AB21:AB44" si="4">IF(ISBLANK($D21),"",D21)</f>
        <v/>
      </c>
      <c r="AC21" s="57"/>
      <c r="AE21" s="8" t="s">
        <v>133</v>
      </c>
      <c r="AF21" s="8" t="s">
        <v>198</v>
      </c>
      <c r="AG21" s="8">
        <v>14</v>
      </c>
    </row>
    <row r="22" spans="1:33" ht="18.75" customHeight="1" x14ac:dyDescent="0.2">
      <c r="A22" s="51">
        <v>3</v>
      </c>
      <c r="B22" s="139"/>
      <c r="C22" s="29" t="s">
        <v>4</v>
      </c>
      <c r="D22" s="145"/>
      <c r="E22" s="146"/>
      <c r="F22" s="53" t="s">
        <v>12</v>
      </c>
      <c r="G22" s="146"/>
      <c r="H22" s="31" t="s">
        <v>4</v>
      </c>
      <c r="I22" s="146"/>
      <c r="J22" s="31" t="s">
        <v>6</v>
      </c>
      <c r="K22" s="146"/>
      <c r="L22" s="29" t="s">
        <v>8</v>
      </c>
      <c r="M22" s="224"/>
      <c r="N22" s="225"/>
      <c r="O22" s="195"/>
      <c r="P22" s="196"/>
      <c r="S22" s="58" t="str">
        <f t="shared" si="1"/>
        <v/>
      </c>
      <c r="T22" s="58" t="str">
        <f t="shared" si="1"/>
        <v/>
      </c>
      <c r="U22" s="57"/>
      <c r="V22" s="59">
        <v>3</v>
      </c>
      <c r="W22" s="73" t="str">
        <f t="shared" si="2"/>
        <v/>
      </c>
      <c r="X22" s="77" t="str">
        <f ca="1">IF(ISBLANK(D22),"",D22&amp;OFFSET(氏名５文字関数!$J$4,S22,T22)&amp;E22&amp;B22&amp;"年")</f>
        <v/>
      </c>
      <c r="Y22" s="82"/>
      <c r="Z22" s="59">
        <v>3</v>
      </c>
      <c r="AA22" s="73" t="str">
        <f t="shared" si="3"/>
        <v/>
      </c>
      <c r="AB22" s="77" t="str">
        <f t="shared" si="4"/>
        <v/>
      </c>
      <c r="AC22" s="57"/>
      <c r="AE22" s="8" t="s">
        <v>134</v>
      </c>
      <c r="AF22" s="8" t="s">
        <v>199</v>
      </c>
      <c r="AG22" s="8">
        <v>15</v>
      </c>
    </row>
    <row r="23" spans="1:33" ht="18.75" customHeight="1" x14ac:dyDescent="0.2">
      <c r="A23" s="53">
        <v>4</v>
      </c>
      <c r="B23" s="139"/>
      <c r="C23" s="29" t="s">
        <v>4</v>
      </c>
      <c r="D23" s="145"/>
      <c r="E23" s="146"/>
      <c r="F23" s="53" t="s">
        <v>12</v>
      </c>
      <c r="G23" s="146"/>
      <c r="H23" s="31" t="s">
        <v>4</v>
      </c>
      <c r="I23" s="146"/>
      <c r="J23" s="31" t="s">
        <v>6</v>
      </c>
      <c r="K23" s="146"/>
      <c r="L23" s="29" t="s">
        <v>8</v>
      </c>
      <c r="M23" s="224"/>
      <c r="N23" s="225"/>
      <c r="O23" s="195"/>
      <c r="P23" s="196"/>
      <c r="S23" s="58" t="str">
        <f t="shared" si="1"/>
        <v/>
      </c>
      <c r="T23" s="58" t="str">
        <f t="shared" si="1"/>
        <v/>
      </c>
      <c r="U23" s="57"/>
      <c r="V23" s="59">
        <v>4</v>
      </c>
      <c r="W23" s="73" t="str">
        <f t="shared" si="2"/>
        <v/>
      </c>
      <c r="X23" s="77" t="str">
        <f ca="1">IF(ISBLANK(D23),"",D23&amp;OFFSET(氏名５文字関数!$J$4,S23,T23)&amp;E23&amp;B23&amp;"年")</f>
        <v/>
      </c>
      <c r="Y23" s="82"/>
      <c r="Z23" s="59">
        <v>4</v>
      </c>
      <c r="AA23" s="73" t="str">
        <f t="shared" si="3"/>
        <v/>
      </c>
      <c r="AB23" s="77" t="str">
        <f t="shared" si="4"/>
        <v/>
      </c>
      <c r="AC23" s="57"/>
      <c r="AE23" s="8" t="s">
        <v>138</v>
      </c>
      <c r="AF23" s="8" t="s">
        <v>261</v>
      </c>
      <c r="AG23" s="8">
        <v>16</v>
      </c>
    </row>
    <row r="24" spans="1:33" ht="18.75" customHeight="1" x14ac:dyDescent="0.2">
      <c r="A24" s="53">
        <v>5</v>
      </c>
      <c r="B24" s="139"/>
      <c r="C24" s="29" t="s">
        <v>4</v>
      </c>
      <c r="D24" s="145"/>
      <c r="E24" s="146"/>
      <c r="F24" s="53" t="s">
        <v>12</v>
      </c>
      <c r="G24" s="146"/>
      <c r="H24" s="31" t="s">
        <v>4</v>
      </c>
      <c r="I24" s="146"/>
      <c r="J24" s="31" t="s">
        <v>6</v>
      </c>
      <c r="K24" s="146"/>
      <c r="L24" s="29" t="s">
        <v>8</v>
      </c>
      <c r="M24" s="224"/>
      <c r="N24" s="225"/>
      <c r="O24" s="195"/>
      <c r="P24" s="196"/>
      <c r="S24" s="58" t="str">
        <f t="shared" si="1"/>
        <v/>
      </c>
      <c r="T24" s="58" t="str">
        <f t="shared" si="1"/>
        <v/>
      </c>
      <c r="U24" s="57"/>
      <c r="V24" s="59">
        <v>5</v>
      </c>
      <c r="W24" s="73" t="str">
        <f t="shared" si="2"/>
        <v/>
      </c>
      <c r="X24" s="77" t="str">
        <f ca="1">IF(ISBLANK(D24),"",D24&amp;OFFSET(氏名５文字関数!$J$4,S24,T24)&amp;E24&amp;B24&amp;"年")</f>
        <v/>
      </c>
      <c r="Y24" s="82"/>
      <c r="Z24" s="59">
        <v>5</v>
      </c>
      <c r="AA24" s="73" t="str">
        <f t="shared" si="3"/>
        <v/>
      </c>
      <c r="AB24" s="77" t="str">
        <f t="shared" si="4"/>
        <v/>
      </c>
      <c r="AC24" s="57"/>
      <c r="AE24" s="8" t="s">
        <v>135</v>
      </c>
      <c r="AF24" s="8" t="s">
        <v>200</v>
      </c>
      <c r="AG24" s="8">
        <v>17</v>
      </c>
    </row>
    <row r="25" spans="1:33" ht="18.75" customHeight="1" x14ac:dyDescent="0.2">
      <c r="A25" s="53">
        <v>6</v>
      </c>
      <c r="B25" s="139"/>
      <c r="C25" s="29" t="s">
        <v>4</v>
      </c>
      <c r="D25" s="145"/>
      <c r="E25" s="146"/>
      <c r="F25" s="53" t="s">
        <v>12</v>
      </c>
      <c r="G25" s="146"/>
      <c r="H25" s="31" t="s">
        <v>4</v>
      </c>
      <c r="I25" s="146"/>
      <c r="J25" s="31" t="s">
        <v>6</v>
      </c>
      <c r="K25" s="146"/>
      <c r="L25" s="29" t="s">
        <v>8</v>
      </c>
      <c r="M25" s="224"/>
      <c r="N25" s="225"/>
      <c r="O25" s="195"/>
      <c r="P25" s="196"/>
      <c r="S25" s="58" t="str">
        <f t="shared" si="1"/>
        <v/>
      </c>
      <c r="T25" s="58" t="str">
        <f t="shared" si="1"/>
        <v/>
      </c>
      <c r="U25" s="57"/>
      <c r="V25" s="59">
        <v>6</v>
      </c>
      <c r="W25" s="73" t="str">
        <f t="shared" si="2"/>
        <v/>
      </c>
      <c r="X25" s="77" t="str">
        <f ca="1">IF(ISBLANK(D25),"",D25&amp;OFFSET(氏名５文字関数!$J$4,S25,T25)&amp;E25&amp;B25&amp;"年")</f>
        <v/>
      </c>
      <c r="Y25" s="82"/>
      <c r="Z25" s="59">
        <v>6</v>
      </c>
      <c r="AA25" s="73" t="str">
        <f t="shared" si="3"/>
        <v/>
      </c>
      <c r="AB25" s="77" t="str">
        <f t="shared" si="4"/>
        <v/>
      </c>
      <c r="AC25" s="57"/>
      <c r="AE25" s="8" t="s">
        <v>136</v>
      </c>
      <c r="AF25" s="8" t="s">
        <v>201</v>
      </c>
      <c r="AG25" s="8">
        <v>18</v>
      </c>
    </row>
    <row r="26" spans="1:33" ht="18.75" customHeight="1" x14ac:dyDescent="0.2">
      <c r="A26" s="51">
        <v>7</v>
      </c>
      <c r="B26" s="139"/>
      <c r="C26" s="29" t="s">
        <v>4</v>
      </c>
      <c r="D26" s="145"/>
      <c r="E26" s="146"/>
      <c r="F26" s="53" t="s">
        <v>12</v>
      </c>
      <c r="G26" s="146"/>
      <c r="H26" s="31" t="s">
        <v>4</v>
      </c>
      <c r="I26" s="146"/>
      <c r="J26" s="31" t="s">
        <v>6</v>
      </c>
      <c r="K26" s="146"/>
      <c r="L26" s="31" t="s">
        <v>8</v>
      </c>
      <c r="M26" s="224"/>
      <c r="N26" s="225"/>
      <c r="O26" s="195"/>
      <c r="P26" s="196"/>
      <c r="S26" s="58" t="str">
        <f t="shared" si="1"/>
        <v/>
      </c>
      <c r="T26" s="58" t="str">
        <f t="shared" si="1"/>
        <v/>
      </c>
      <c r="U26" s="57"/>
      <c r="V26" s="59">
        <v>7</v>
      </c>
      <c r="W26" s="73" t="str">
        <f t="shared" si="2"/>
        <v/>
      </c>
      <c r="X26" s="77" t="str">
        <f ca="1">IF(ISBLANK(D26),"",D26&amp;OFFSET(氏名５文字関数!$J$4,S26,T26)&amp;E26&amp;B26&amp;"年")</f>
        <v/>
      </c>
      <c r="Y26" s="82"/>
      <c r="Z26" s="59">
        <v>7</v>
      </c>
      <c r="AA26" s="73" t="str">
        <f t="shared" si="3"/>
        <v/>
      </c>
      <c r="AB26" s="77" t="str">
        <f t="shared" si="4"/>
        <v/>
      </c>
      <c r="AC26" s="57"/>
      <c r="AE26" s="8" t="s">
        <v>137</v>
      </c>
      <c r="AF26" s="8" t="s">
        <v>202</v>
      </c>
      <c r="AG26" s="8">
        <v>19</v>
      </c>
    </row>
    <row r="27" spans="1:33" ht="18.75" customHeight="1" x14ac:dyDescent="0.2">
      <c r="A27" s="53">
        <v>8</v>
      </c>
      <c r="B27" s="139"/>
      <c r="C27" s="29" t="s">
        <v>4</v>
      </c>
      <c r="D27" s="145"/>
      <c r="E27" s="146"/>
      <c r="F27" s="53" t="s">
        <v>12</v>
      </c>
      <c r="G27" s="146"/>
      <c r="H27" s="31" t="s">
        <v>4</v>
      </c>
      <c r="I27" s="146"/>
      <c r="J27" s="31" t="s">
        <v>6</v>
      </c>
      <c r="K27" s="146"/>
      <c r="L27" s="31" t="s">
        <v>8</v>
      </c>
      <c r="M27" s="224"/>
      <c r="N27" s="225"/>
      <c r="O27" s="195"/>
      <c r="P27" s="196"/>
      <c r="S27" s="58" t="str">
        <f t="shared" si="1"/>
        <v/>
      </c>
      <c r="T27" s="58" t="str">
        <f t="shared" si="1"/>
        <v/>
      </c>
      <c r="U27" s="57"/>
      <c r="V27" s="59">
        <v>8</v>
      </c>
      <c r="W27" s="73" t="str">
        <f t="shared" si="2"/>
        <v/>
      </c>
      <c r="X27" s="77" t="str">
        <f ca="1">IF(ISBLANK(D27),"",D27&amp;OFFSET(氏名５文字関数!$J$4,S27,T27)&amp;E27&amp;B27&amp;"年")</f>
        <v/>
      </c>
      <c r="Y27" s="82"/>
      <c r="Z27" s="59">
        <v>8</v>
      </c>
      <c r="AA27" s="73" t="str">
        <f t="shared" si="3"/>
        <v/>
      </c>
      <c r="AB27" s="77" t="str">
        <f t="shared" si="4"/>
        <v/>
      </c>
      <c r="AC27" s="57"/>
      <c r="AE27" s="8" t="s">
        <v>139</v>
      </c>
      <c r="AF27" s="8" t="s">
        <v>139</v>
      </c>
      <c r="AG27" s="8">
        <v>20</v>
      </c>
    </row>
    <row r="28" spans="1:33" ht="18.75" customHeight="1" x14ac:dyDescent="0.2">
      <c r="A28" s="51">
        <v>9</v>
      </c>
      <c r="B28" s="139"/>
      <c r="C28" s="29" t="s">
        <v>4</v>
      </c>
      <c r="D28" s="145"/>
      <c r="E28" s="146"/>
      <c r="F28" s="53" t="s">
        <v>12</v>
      </c>
      <c r="G28" s="146"/>
      <c r="H28" s="31" t="s">
        <v>4</v>
      </c>
      <c r="I28" s="146"/>
      <c r="J28" s="31" t="s">
        <v>6</v>
      </c>
      <c r="K28" s="146"/>
      <c r="L28" s="29" t="s">
        <v>8</v>
      </c>
      <c r="M28" s="224"/>
      <c r="N28" s="225"/>
      <c r="O28" s="195"/>
      <c r="P28" s="196"/>
      <c r="S28" s="58" t="str">
        <f t="shared" si="1"/>
        <v/>
      </c>
      <c r="T28" s="58" t="str">
        <f t="shared" si="1"/>
        <v/>
      </c>
      <c r="U28" s="57"/>
      <c r="V28" s="59">
        <v>9</v>
      </c>
      <c r="W28" s="73" t="str">
        <f t="shared" si="2"/>
        <v/>
      </c>
      <c r="X28" s="77" t="str">
        <f ca="1">IF(ISBLANK(D28),"",D28&amp;OFFSET(氏名５文字関数!$J$4,S28,T28)&amp;E28&amp;B28&amp;"年")</f>
        <v/>
      </c>
      <c r="Y28" s="82"/>
      <c r="Z28" s="59">
        <v>9</v>
      </c>
      <c r="AA28" s="73" t="str">
        <f t="shared" si="3"/>
        <v/>
      </c>
      <c r="AB28" s="77" t="str">
        <f t="shared" si="4"/>
        <v/>
      </c>
      <c r="AC28" s="57"/>
      <c r="AE28" s="8" t="s">
        <v>140</v>
      </c>
      <c r="AF28" s="8" t="s">
        <v>203</v>
      </c>
      <c r="AG28" s="8">
        <v>21</v>
      </c>
    </row>
    <row r="29" spans="1:33" ht="18.75" customHeight="1" x14ac:dyDescent="0.2">
      <c r="A29" s="27">
        <v>10</v>
      </c>
      <c r="B29" s="140"/>
      <c r="C29" s="47" t="s">
        <v>4</v>
      </c>
      <c r="D29" s="147"/>
      <c r="E29" s="148"/>
      <c r="F29" s="70" t="s">
        <v>12</v>
      </c>
      <c r="G29" s="148"/>
      <c r="H29" s="71" t="s">
        <v>4</v>
      </c>
      <c r="I29" s="148"/>
      <c r="J29" s="71" t="s">
        <v>6</v>
      </c>
      <c r="K29" s="148"/>
      <c r="L29" s="47" t="s">
        <v>8</v>
      </c>
      <c r="M29" s="224"/>
      <c r="N29" s="225"/>
      <c r="O29" s="195"/>
      <c r="P29" s="196"/>
      <c r="S29" s="58" t="str">
        <f t="shared" si="1"/>
        <v/>
      </c>
      <c r="T29" s="58" t="str">
        <f t="shared" si="1"/>
        <v/>
      </c>
      <c r="U29" s="57"/>
      <c r="V29" s="68">
        <v>10</v>
      </c>
      <c r="W29" s="74" t="str">
        <f t="shared" si="2"/>
        <v/>
      </c>
      <c r="X29" s="78" t="str">
        <f ca="1">IF(ISBLANK(D29),"",D29&amp;OFFSET(氏名５文字関数!$J$4,S29,T29)&amp;E29&amp;B29&amp;"年")</f>
        <v/>
      </c>
      <c r="Y29" s="82"/>
      <c r="Z29" s="68">
        <v>10</v>
      </c>
      <c r="AA29" s="74" t="str">
        <f t="shared" si="3"/>
        <v/>
      </c>
      <c r="AB29" s="78" t="str">
        <f t="shared" si="4"/>
        <v/>
      </c>
      <c r="AC29" s="57"/>
      <c r="AE29" s="8" t="s">
        <v>141</v>
      </c>
      <c r="AF29" s="8" t="s">
        <v>262</v>
      </c>
      <c r="AG29" s="8">
        <v>22</v>
      </c>
    </row>
    <row r="30" spans="1:33" ht="18.75" customHeight="1" x14ac:dyDescent="0.2">
      <c r="A30" s="27">
        <v>11</v>
      </c>
      <c r="B30" s="140"/>
      <c r="C30" s="47" t="s">
        <v>4</v>
      </c>
      <c r="D30" s="147"/>
      <c r="E30" s="148"/>
      <c r="F30" s="70" t="s">
        <v>12</v>
      </c>
      <c r="G30" s="148"/>
      <c r="H30" s="71" t="s">
        <v>4</v>
      </c>
      <c r="I30" s="148"/>
      <c r="J30" s="71" t="s">
        <v>6</v>
      </c>
      <c r="K30" s="148"/>
      <c r="L30" s="47" t="s">
        <v>8</v>
      </c>
      <c r="M30" s="224"/>
      <c r="N30" s="225"/>
      <c r="O30" s="195"/>
      <c r="P30" s="196"/>
      <c r="S30" s="58" t="str">
        <f t="shared" si="1"/>
        <v/>
      </c>
      <c r="T30" s="58" t="str">
        <f t="shared" si="1"/>
        <v/>
      </c>
      <c r="U30" s="57"/>
      <c r="V30" s="68">
        <v>11</v>
      </c>
      <c r="W30" s="74" t="str">
        <f t="shared" si="2"/>
        <v/>
      </c>
      <c r="X30" s="78" t="str">
        <f ca="1">IF(ISBLANK(D30),"",D30&amp;OFFSET(氏名５文字関数!$J$4,S30,T30)&amp;E30&amp;B30&amp;"年")</f>
        <v/>
      </c>
      <c r="Y30" s="82"/>
      <c r="Z30" s="68">
        <v>11</v>
      </c>
      <c r="AA30" s="74" t="str">
        <f t="shared" si="3"/>
        <v/>
      </c>
      <c r="AB30" s="78" t="str">
        <f t="shared" si="4"/>
        <v/>
      </c>
      <c r="AC30" s="57"/>
      <c r="AE30" s="57" t="s">
        <v>263</v>
      </c>
      <c r="AF30" s="57" t="s">
        <v>264</v>
      </c>
      <c r="AG30" s="8">
        <v>23</v>
      </c>
    </row>
    <row r="31" spans="1:33" ht="18.75" customHeight="1" x14ac:dyDescent="0.2">
      <c r="A31" s="27">
        <v>12</v>
      </c>
      <c r="B31" s="140"/>
      <c r="C31" s="47" t="s">
        <v>4</v>
      </c>
      <c r="D31" s="147"/>
      <c r="E31" s="148"/>
      <c r="F31" s="70" t="s">
        <v>12</v>
      </c>
      <c r="G31" s="148"/>
      <c r="H31" s="71" t="s">
        <v>4</v>
      </c>
      <c r="I31" s="148"/>
      <c r="J31" s="71" t="s">
        <v>6</v>
      </c>
      <c r="K31" s="148"/>
      <c r="L31" s="47" t="s">
        <v>8</v>
      </c>
      <c r="M31" s="224"/>
      <c r="N31" s="225"/>
      <c r="O31" s="195"/>
      <c r="P31" s="196"/>
      <c r="S31" s="58" t="str">
        <f t="shared" si="1"/>
        <v/>
      </c>
      <c r="T31" s="58" t="str">
        <f t="shared" si="1"/>
        <v/>
      </c>
      <c r="U31" s="57"/>
      <c r="V31" s="68">
        <v>12</v>
      </c>
      <c r="W31" s="74" t="str">
        <f t="shared" si="2"/>
        <v/>
      </c>
      <c r="X31" s="78" t="str">
        <f ca="1">IF(ISBLANK(D31),"",D31&amp;OFFSET(氏名５文字関数!$J$4,S31,T31)&amp;E31&amp;B31&amp;"年")</f>
        <v/>
      </c>
      <c r="Y31" s="82"/>
      <c r="Z31" s="68">
        <v>12</v>
      </c>
      <c r="AA31" s="74" t="str">
        <f t="shared" si="3"/>
        <v/>
      </c>
      <c r="AB31" s="78" t="str">
        <f t="shared" si="4"/>
        <v/>
      </c>
      <c r="AC31" s="57"/>
      <c r="AE31" s="8" t="s">
        <v>143</v>
      </c>
      <c r="AF31" s="8" t="s">
        <v>206</v>
      </c>
      <c r="AG31" s="8">
        <v>24</v>
      </c>
    </row>
    <row r="32" spans="1:33" ht="18.75" customHeight="1" x14ac:dyDescent="0.2">
      <c r="A32" s="27">
        <v>13</v>
      </c>
      <c r="B32" s="140"/>
      <c r="C32" s="47" t="s">
        <v>4</v>
      </c>
      <c r="D32" s="147"/>
      <c r="E32" s="148"/>
      <c r="F32" s="70" t="s">
        <v>12</v>
      </c>
      <c r="G32" s="148"/>
      <c r="H32" s="71" t="s">
        <v>4</v>
      </c>
      <c r="I32" s="148"/>
      <c r="J32" s="71" t="s">
        <v>6</v>
      </c>
      <c r="K32" s="148"/>
      <c r="L32" s="47" t="s">
        <v>8</v>
      </c>
      <c r="M32" s="224"/>
      <c r="N32" s="225"/>
      <c r="O32" s="195"/>
      <c r="P32" s="196"/>
      <c r="S32" s="58" t="str">
        <f t="shared" si="1"/>
        <v/>
      </c>
      <c r="T32" s="58" t="str">
        <f t="shared" si="1"/>
        <v/>
      </c>
      <c r="U32" s="57"/>
      <c r="V32" s="68">
        <v>13</v>
      </c>
      <c r="W32" s="74" t="str">
        <f t="shared" si="2"/>
        <v/>
      </c>
      <c r="X32" s="78" t="str">
        <f ca="1">IF(ISBLANK(D32),"",D32&amp;OFFSET(氏名５文字関数!$J$4,S32,T32)&amp;E32&amp;B32&amp;"年")</f>
        <v/>
      </c>
      <c r="Y32" s="82"/>
      <c r="Z32" s="68">
        <v>13</v>
      </c>
      <c r="AA32" s="74" t="str">
        <f t="shared" si="3"/>
        <v/>
      </c>
      <c r="AB32" s="78" t="str">
        <f t="shared" si="4"/>
        <v/>
      </c>
      <c r="AC32" s="57"/>
      <c r="AE32" s="8" t="s">
        <v>144</v>
      </c>
      <c r="AF32" s="8" t="s">
        <v>207</v>
      </c>
      <c r="AG32" s="8">
        <v>25</v>
      </c>
    </row>
    <row r="33" spans="1:33" ht="18.75" customHeight="1" x14ac:dyDescent="0.2">
      <c r="A33" s="27">
        <v>14</v>
      </c>
      <c r="B33" s="140"/>
      <c r="C33" s="47" t="s">
        <v>4</v>
      </c>
      <c r="D33" s="147"/>
      <c r="E33" s="148"/>
      <c r="F33" s="70" t="s">
        <v>12</v>
      </c>
      <c r="G33" s="148"/>
      <c r="H33" s="71" t="s">
        <v>4</v>
      </c>
      <c r="I33" s="148"/>
      <c r="J33" s="71" t="s">
        <v>6</v>
      </c>
      <c r="K33" s="148"/>
      <c r="L33" s="47" t="s">
        <v>8</v>
      </c>
      <c r="M33" s="224"/>
      <c r="N33" s="225"/>
      <c r="O33" s="195"/>
      <c r="P33" s="196"/>
      <c r="S33" s="58" t="str">
        <f t="shared" si="1"/>
        <v/>
      </c>
      <c r="T33" s="58" t="str">
        <f t="shared" si="1"/>
        <v/>
      </c>
      <c r="U33" s="57"/>
      <c r="V33" s="68">
        <v>14</v>
      </c>
      <c r="W33" s="74" t="str">
        <f t="shared" si="2"/>
        <v/>
      </c>
      <c r="X33" s="78" t="str">
        <f ca="1">IF(ISBLANK(D33),"",D33&amp;OFFSET(氏名５文字関数!$J$4,S33,T33)&amp;E33&amp;B33&amp;"年")</f>
        <v/>
      </c>
      <c r="Y33" s="82"/>
      <c r="Z33" s="68">
        <v>14</v>
      </c>
      <c r="AA33" s="74" t="str">
        <f t="shared" si="3"/>
        <v/>
      </c>
      <c r="AB33" s="78" t="str">
        <f t="shared" si="4"/>
        <v/>
      </c>
      <c r="AC33" s="57"/>
      <c r="AE33" s="8" t="s">
        <v>145</v>
      </c>
      <c r="AF33" s="8" t="s">
        <v>208</v>
      </c>
      <c r="AG33" s="8">
        <v>26</v>
      </c>
    </row>
    <row r="34" spans="1:33" ht="18.75" customHeight="1" x14ac:dyDescent="0.2">
      <c r="A34" s="27">
        <v>15</v>
      </c>
      <c r="B34" s="139"/>
      <c r="C34" s="29" t="s">
        <v>4</v>
      </c>
      <c r="D34" s="145"/>
      <c r="E34" s="146"/>
      <c r="F34" s="53" t="s">
        <v>12</v>
      </c>
      <c r="G34" s="146"/>
      <c r="H34" s="31" t="s">
        <v>4</v>
      </c>
      <c r="I34" s="146"/>
      <c r="J34" s="31" t="s">
        <v>6</v>
      </c>
      <c r="K34" s="146"/>
      <c r="L34" s="29" t="s">
        <v>8</v>
      </c>
      <c r="M34" s="224"/>
      <c r="N34" s="225"/>
      <c r="O34" s="195"/>
      <c r="P34" s="196"/>
      <c r="S34" s="58" t="str">
        <f t="shared" si="1"/>
        <v/>
      </c>
      <c r="T34" s="58" t="str">
        <f t="shared" si="1"/>
        <v/>
      </c>
      <c r="U34" s="57"/>
      <c r="V34" s="59">
        <v>15</v>
      </c>
      <c r="W34" s="73" t="str">
        <f t="shared" si="2"/>
        <v/>
      </c>
      <c r="X34" s="77" t="str">
        <f ca="1">IF(ISBLANK(D34),"",D34&amp;OFFSET(氏名５文字関数!$J$4,S34,T34)&amp;E34&amp;B34&amp;"年")</f>
        <v/>
      </c>
      <c r="Y34" s="82"/>
      <c r="Z34" s="59">
        <v>15</v>
      </c>
      <c r="AA34" s="73" t="str">
        <f t="shared" si="3"/>
        <v/>
      </c>
      <c r="AB34" s="77" t="str">
        <f t="shared" si="4"/>
        <v/>
      </c>
      <c r="AC34" s="57"/>
      <c r="AE34" s="8" t="s">
        <v>147</v>
      </c>
      <c r="AF34" s="8" t="s">
        <v>147</v>
      </c>
      <c r="AG34" s="8">
        <v>27</v>
      </c>
    </row>
    <row r="35" spans="1:33" ht="18.75" customHeight="1" x14ac:dyDescent="0.2">
      <c r="A35" s="27">
        <v>16</v>
      </c>
      <c r="B35" s="141"/>
      <c r="C35" s="25" t="s">
        <v>4</v>
      </c>
      <c r="D35" s="149"/>
      <c r="E35" s="150"/>
      <c r="F35" s="22" t="s">
        <v>12</v>
      </c>
      <c r="G35" s="154"/>
      <c r="H35" s="22" t="s">
        <v>4</v>
      </c>
      <c r="I35" s="154"/>
      <c r="J35" s="22" t="s">
        <v>6</v>
      </c>
      <c r="K35" s="154"/>
      <c r="L35" s="25" t="s">
        <v>8</v>
      </c>
      <c r="M35" s="226"/>
      <c r="N35" s="227"/>
      <c r="O35" s="195"/>
      <c r="P35" s="196"/>
      <c r="S35" s="58" t="str">
        <f t="shared" si="1"/>
        <v/>
      </c>
      <c r="T35" s="58" t="str">
        <f t="shared" si="1"/>
        <v/>
      </c>
      <c r="U35" s="57"/>
      <c r="V35" s="96">
        <v>16</v>
      </c>
      <c r="W35" s="97" t="str">
        <f t="shared" si="2"/>
        <v/>
      </c>
      <c r="X35" s="98" t="str">
        <f ca="1">IF(ISBLANK(D35),"",D35&amp;OFFSET(氏名５文字関数!$J$4,S35,T35)&amp;E35&amp;B35&amp;"年")</f>
        <v/>
      </c>
      <c r="Y35" s="82"/>
      <c r="Z35" s="96">
        <v>16</v>
      </c>
      <c r="AA35" s="97" t="str">
        <f t="shared" si="3"/>
        <v/>
      </c>
      <c r="AB35" s="98" t="str">
        <f>IF(ISBLANK($D35),"",D35)</f>
        <v/>
      </c>
      <c r="AC35" s="57"/>
      <c r="AE35" s="8" t="s">
        <v>148</v>
      </c>
      <c r="AF35" s="8" t="s">
        <v>210</v>
      </c>
      <c r="AG35" s="8">
        <v>28</v>
      </c>
    </row>
    <row r="36" spans="1:33" ht="18.75" customHeight="1" x14ac:dyDescent="0.2">
      <c r="A36" s="27">
        <v>17</v>
      </c>
      <c r="B36" s="141"/>
      <c r="C36" s="25" t="s">
        <v>4</v>
      </c>
      <c r="D36" s="149"/>
      <c r="E36" s="150"/>
      <c r="F36" s="22" t="s">
        <v>12</v>
      </c>
      <c r="G36" s="154"/>
      <c r="H36" s="22" t="s">
        <v>4</v>
      </c>
      <c r="I36" s="154"/>
      <c r="J36" s="22" t="s">
        <v>6</v>
      </c>
      <c r="K36" s="154"/>
      <c r="L36" s="25" t="s">
        <v>8</v>
      </c>
      <c r="M36" s="224"/>
      <c r="N36" s="225"/>
      <c r="O36" s="195"/>
      <c r="P36" s="196"/>
      <c r="S36" s="58" t="str">
        <f t="shared" si="1"/>
        <v/>
      </c>
      <c r="T36" s="58" t="str">
        <f t="shared" si="1"/>
        <v/>
      </c>
      <c r="U36" s="57"/>
      <c r="V36" s="59">
        <v>17</v>
      </c>
      <c r="W36" s="73" t="str">
        <f t="shared" si="2"/>
        <v/>
      </c>
      <c r="X36" s="77" t="str">
        <f ca="1">IF(ISBLANK(D36),"",D36&amp;OFFSET(氏名５文字関数!$J$4,S36,T36)&amp;E36&amp;B36&amp;"年")</f>
        <v/>
      </c>
      <c r="Y36" s="82"/>
      <c r="Z36" s="59">
        <v>17</v>
      </c>
      <c r="AA36" s="73" t="str">
        <f t="shared" si="3"/>
        <v/>
      </c>
      <c r="AB36" s="77" t="str">
        <f>IF(ISBLANK($D36),"",D36)</f>
        <v/>
      </c>
      <c r="AC36" s="57"/>
      <c r="AE36" s="8" t="s">
        <v>149</v>
      </c>
      <c r="AF36" s="8" t="s">
        <v>211</v>
      </c>
      <c r="AG36" s="8">
        <v>29</v>
      </c>
    </row>
    <row r="37" spans="1:33" ht="18.75" customHeight="1" x14ac:dyDescent="0.2">
      <c r="A37" s="27">
        <v>18</v>
      </c>
      <c r="B37" s="139"/>
      <c r="C37" s="29" t="s">
        <v>4</v>
      </c>
      <c r="D37" s="145"/>
      <c r="E37" s="151"/>
      <c r="F37" s="31" t="s">
        <v>12</v>
      </c>
      <c r="G37" s="146"/>
      <c r="H37" s="31" t="s">
        <v>4</v>
      </c>
      <c r="I37" s="146"/>
      <c r="J37" s="31" t="s">
        <v>5</v>
      </c>
      <c r="K37" s="146"/>
      <c r="L37" s="29" t="s">
        <v>7</v>
      </c>
      <c r="M37" s="224"/>
      <c r="N37" s="225"/>
      <c r="O37" s="195"/>
      <c r="P37" s="196"/>
      <c r="S37" s="58" t="str">
        <f t="shared" si="1"/>
        <v/>
      </c>
      <c r="T37" s="58" t="str">
        <f t="shared" si="1"/>
        <v/>
      </c>
      <c r="U37" s="57"/>
      <c r="V37" s="59">
        <v>18</v>
      </c>
      <c r="W37" s="73" t="str">
        <f t="shared" si="2"/>
        <v/>
      </c>
      <c r="X37" s="77" t="str">
        <f ca="1">IF(ISBLANK(D37),"",D37&amp;OFFSET(氏名５文字関数!$J$4,S37,T37)&amp;E37&amp;B37&amp;"年")</f>
        <v/>
      </c>
      <c r="Y37" s="82"/>
      <c r="Z37" s="59">
        <v>18</v>
      </c>
      <c r="AA37" s="73" t="str">
        <f t="shared" si="3"/>
        <v/>
      </c>
      <c r="AB37" s="77" t="str">
        <f>IF(ISBLANK($D37),"",D37)</f>
        <v/>
      </c>
      <c r="AC37" s="57"/>
      <c r="AE37" s="8" t="s">
        <v>150</v>
      </c>
      <c r="AF37" s="8" t="s">
        <v>212</v>
      </c>
      <c r="AG37" s="8">
        <v>30</v>
      </c>
    </row>
    <row r="38" spans="1:33" ht="18.75" customHeight="1" x14ac:dyDescent="0.2">
      <c r="A38" s="27">
        <v>19</v>
      </c>
      <c r="B38" s="139"/>
      <c r="C38" s="29" t="s">
        <v>4</v>
      </c>
      <c r="D38" s="145"/>
      <c r="E38" s="151"/>
      <c r="F38" s="31" t="s">
        <v>12</v>
      </c>
      <c r="G38" s="146"/>
      <c r="H38" s="31" t="s">
        <v>4</v>
      </c>
      <c r="I38" s="146"/>
      <c r="J38" s="31" t="s">
        <v>5</v>
      </c>
      <c r="K38" s="146"/>
      <c r="L38" s="29" t="s">
        <v>7</v>
      </c>
      <c r="M38" s="224"/>
      <c r="N38" s="225"/>
      <c r="O38" s="195"/>
      <c r="P38" s="196"/>
      <c r="S38" s="58" t="str">
        <f t="shared" si="1"/>
        <v/>
      </c>
      <c r="T38" s="58" t="str">
        <f t="shared" si="1"/>
        <v/>
      </c>
      <c r="U38" s="57"/>
      <c r="V38" s="59">
        <v>19</v>
      </c>
      <c r="W38" s="73" t="str">
        <f t="shared" si="2"/>
        <v/>
      </c>
      <c r="X38" s="77" t="str">
        <f ca="1">IF(ISBLANK(D38),"",D38&amp;OFFSET(氏名５文字関数!$J$4,S38,T38)&amp;E38&amp;B38&amp;"年")</f>
        <v/>
      </c>
      <c r="Y38" s="82"/>
      <c r="Z38" s="59">
        <v>19</v>
      </c>
      <c r="AA38" s="73" t="str">
        <f t="shared" si="3"/>
        <v/>
      </c>
      <c r="AB38" s="77" t="str">
        <f>IF(ISBLANK($D38),"",D38)</f>
        <v/>
      </c>
      <c r="AC38" s="57"/>
      <c r="AE38" s="8" t="s">
        <v>151</v>
      </c>
      <c r="AF38" s="8" t="s">
        <v>213</v>
      </c>
      <c r="AG38" s="8">
        <v>31</v>
      </c>
    </row>
    <row r="39" spans="1:33" ht="18.75" customHeight="1" thickBot="1" x14ac:dyDescent="0.25">
      <c r="A39" s="33">
        <v>20</v>
      </c>
      <c r="B39" s="142"/>
      <c r="C39" s="35" t="s">
        <v>4</v>
      </c>
      <c r="D39" s="152"/>
      <c r="E39" s="153"/>
      <c r="F39" s="37" t="s">
        <v>12</v>
      </c>
      <c r="G39" s="155"/>
      <c r="H39" s="37" t="s">
        <v>4</v>
      </c>
      <c r="I39" s="155"/>
      <c r="J39" s="37" t="s">
        <v>5</v>
      </c>
      <c r="K39" s="155"/>
      <c r="L39" s="35" t="s">
        <v>7</v>
      </c>
      <c r="M39" s="228"/>
      <c r="N39" s="229"/>
      <c r="O39" s="195"/>
      <c r="P39" s="196"/>
      <c r="S39" s="58" t="str">
        <f t="shared" si="1"/>
        <v/>
      </c>
      <c r="T39" s="58" t="str">
        <f t="shared" si="1"/>
        <v/>
      </c>
      <c r="U39" s="57"/>
      <c r="V39" s="60">
        <v>20</v>
      </c>
      <c r="W39" s="75" t="str">
        <f t="shared" si="2"/>
        <v/>
      </c>
      <c r="X39" s="79" t="str">
        <f ca="1">IF(ISBLANK(D39),"",D39&amp;OFFSET(氏名５文字関数!$J$4,S39,T39)&amp;E39&amp;B39&amp;"年")</f>
        <v/>
      </c>
      <c r="Y39" s="82"/>
      <c r="Z39" s="60">
        <v>20</v>
      </c>
      <c r="AA39" s="75" t="str">
        <f t="shared" si="3"/>
        <v/>
      </c>
      <c r="AB39" s="79" t="str">
        <f>IF(ISBLANK($D39),"",D39)</f>
        <v/>
      </c>
      <c r="AC39" s="57"/>
      <c r="AE39" s="8" t="s">
        <v>152</v>
      </c>
      <c r="AF39" s="8" t="s">
        <v>214</v>
      </c>
      <c r="AG39" s="8">
        <v>32</v>
      </c>
    </row>
    <row r="40" spans="1:33" ht="18.75" hidden="1" customHeight="1" x14ac:dyDescent="0.2">
      <c r="A40" s="209" t="s">
        <v>260</v>
      </c>
      <c r="B40" s="44"/>
      <c r="C40" s="25" t="s">
        <v>4</v>
      </c>
      <c r="D40" s="66"/>
      <c r="E40" s="45"/>
      <c r="F40" s="22" t="s">
        <v>12</v>
      </c>
      <c r="G40" s="19"/>
      <c r="H40" s="22" t="s">
        <v>4</v>
      </c>
      <c r="I40" s="19"/>
      <c r="J40" s="22" t="s">
        <v>6</v>
      </c>
      <c r="K40" s="19"/>
      <c r="L40" s="25" t="s">
        <v>8</v>
      </c>
      <c r="M40" s="207"/>
      <c r="N40" s="208"/>
      <c r="O40" s="195"/>
      <c r="P40" s="196"/>
      <c r="S40" s="58" t="str">
        <f t="shared" si="1"/>
        <v/>
      </c>
      <c r="T40" s="58" t="str">
        <f t="shared" si="1"/>
        <v/>
      </c>
      <c r="U40" s="57"/>
      <c r="V40" s="215" t="s">
        <v>260</v>
      </c>
      <c r="W40" s="97" t="str">
        <f t="shared" si="2"/>
        <v/>
      </c>
      <c r="X40" s="98" t="str">
        <f ca="1">IF(ISBLANK(D40),"",D40&amp;OFFSET(氏名５文字関数!$J$4,S40,T40)&amp;E40&amp;B40&amp;"年")</f>
        <v/>
      </c>
      <c r="Y40" s="82"/>
      <c r="Z40" s="212" t="s">
        <v>260</v>
      </c>
      <c r="AA40" s="97" t="str">
        <f t="shared" si="3"/>
        <v/>
      </c>
      <c r="AB40" s="98" t="str">
        <f t="shared" si="4"/>
        <v/>
      </c>
      <c r="AC40" s="57"/>
      <c r="AE40" s="8" t="s">
        <v>153</v>
      </c>
      <c r="AF40" s="8" t="s">
        <v>215</v>
      </c>
      <c r="AG40" s="8">
        <v>33</v>
      </c>
    </row>
    <row r="41" spans="1:33" ht="18.75" hidden="1" customHeight="1" x14ac:dyDescent="0.2">
      <c r="A41" s="210"/>
      <c r="B41" s="44"/>
      <c r="C41" s="25" t="s">
        <v>4</v>
      </c>
      <c r="D41" s="66"/>
      <c r="E41" s="45"/>
      <c r="F41" s="22" t="s">
        <v>12</v>
      </c>
      <c r="G41" s="19"/>
      <c r="H41" s="22" t="s">
        <v>4</v>
      </c>
      <c r="I41" s="19"/>
      <c r="J41" s="22" t="s">
        <v>6</v>
      </c>
      <c r="K41" s="19"/>
      <c r="L41" s="25" t="s">
        <v>8</v>
      </c>
      <c r="M41" s="203"/>
      <c r="N41" s="204"/>
      <c r="O41" s="195"/>
      <c r="P41" s="196"/>
      <c r="S41" s="58" t="str">
        <f t="shared" ref="S41:T46" si="5">IF(D41="","",LEN(D41))</f>
        <v/>
      </c>
      <c r="T41" s="58" t="str">
        <f t="shared" si="5"/>
        <v/>
      </c>
      <c r="U41" s="57"/>
      <c r="V41" s="216"/>
      <c r="W41" s="73" t="str">
        <f t="shared" si="2"/>
        <v/>
      </c>
      <c r="X41" s="77" t="str">
        <f ca="1">IF(ISBLANK(D41),"",D41&amp;OFFSET(氏名５文字関数!$J$4,S41,T41)&amp;E41&amp;B41&amp;"年")</f>
        <v/>
      </c>
      <c r="Y41" s="82"/>
      <c r="Z41" s="213"/>
      <c r="AA41" s="73" t="str">
        <f t="shared" si="3"/>
        <v/>
      </c>
      <c r="AB41" s="77" t="str">
        <f t="shared" si="4"/>
        <v/>
      </c>
      <c r="AC41" s="57"/>
      <c r="AE41" s="8" t="s">
        <v>77</v>
      </c>
      <c r="AF41" s="8" t="s">
        <v>216</v>
      </c>
      <c r="AG41" s="8">
        <v>34</v>
      </c>
    </row>
    <row r="42" spans="1:33" ht="18.75" hidden="1" customHeight="1" x14ac:dyDescent="0.2">
      <c r="A42" s="210"/>
      <c r="B42" s="54"/>
      <c r="C42" s="29" t="s">
        <v>4</v>
      </c>
      <c r="D42" s="64"/>
      <c r="E42" s="56"/>
      <c r="F42" s="31" t="s">
        <v>12</v>
      </c>
      <c r="G42" s="28"/>
      <c r="H42" s="31" t="s">
        <v>4</v>
      </c>
      <c r="I42" s="28"/>
      <c r="J42" s="31" t="s">
        <v>5</v>
      </c>
      <c r="K42" s="28"/>
      <c r="L42" s="29" t="s">
        <v>7</v>
      </c>
      <c r="M42" s="203"/>
      <c r="N42" s="204"/>
      <c r="O42" s="195"/>
      <c r="P42" s="196"/>
      <c r="S42" s="58" t="str">
        <f t="shared" si="5"/>
        <v/>
      </c>
      <c r="T42" s="58" t="str">
        <f t="shared" si="5"/>
        <v/>
      </c>
      <c r="U42" s="57"/>
      <c r="V42" s="216"/>
      <c r="W42" s="73" t="str">
        <f t="shared" si="2"/>
        <v/>
      </c>
      <c r="X42" s="77" t="str">
        <f ca="1">IF(ISBLANK(D42),"",D42&amp;OFFSET(氏名５文字関数!$J$4,S42,T42)&amp;E42&amp;B42&amp;"年")</f>
        <v/>
      </c>
      <c r="Y42" s="82"/>
      <c r="Z42" s="213"/>
      <c r="AA42" s="73" t="str">
        <f t="shared" si="3"/>
        <v/>
      </c>
      <c r="AB42" s="77" t="str">
        <f t="shared" si="4"/>
        <v/>
      </c>
      <c r="AC42" s="57"/>
      <c r="AE42" s="8" t="s">
        <v>154</v>
      </c>
      <c r="AF42" s="8" t="s">
        <v>217</v>
      </c>
      <c r="AG42" s="8">
        <v>35</v>
      </c>
    </row>
    <row r="43" spans="1:33" ht="18.75" hidden="1" customHeight="1" x14ac:dyDescent="0.2">
      <c r="A43" s="210"/>
      <c r="B43" s="54"/>
      <c r="C43" s="29" t="s">
        <v>4</v>
      </c>
      <c r="D43" s="64"/>
      <c r="E43" s="56"/>
      <c r="F43" s="31" t="s">
        <v>12</v>
      </c>
      <c r="G43" s="28"/>
      <c r="H43" s="31" t="s">
        <v>4</v>
      </c>
      <c r="I43" s="28"/>
      <c r="J43" s="31" t="s">
        <v>5</v>
      </c>
      <c r="K43" s="28"/>
      <c r="L43" s="29" t="s">
        <v>7</v>
      </c>
      <c r="M43" s="203"/>
      <c r="N43" s="204"/>
      <c r="O43" s="195"/>
      <c r="P43" s="196"/>
      <c r="S43" s="58" t="str">
        <f t="shared" si="5"/>
        <v/>
      </c>
      <c r="T43" s="58" t="str">
        <f t="shared" si="5"/>
        <v/>
      </c>
      <c r="U43" s="57"/>
      <c r="V43" s="216"/>
      <c r="W43" s="73" t="str">
        <f t="shared" si="2"/>
        <v/>
      </c>
      <c r="X43" s="77" t="str">
        <f ca="1">IF(ISBLANK(D43),"",D43&amp;OFFSET(氏名５文字関数!$J$4,S43,T43)&amp;E43&amp;B43&amp;"年")</f>
        <v/>
      </c>
      <c r="Y43" s="82"/>
      <c r="Z43" s="213"/>
      <c r="AA43" s="73" t="str">
        <f t="shared" si="3"/>
        <v/>
      </c>
      <c r="AB43" s="77" t="str">
        <f t="shared" si="4"/>
        <v/>
      </c>
      <c r="AC43" s="57"/>
      <c r="AE43" s="8" t="s">
        <v>155</v>
      </c>
      <c r="AF43" s="8" t="s">
        <v>218</v>
      </c>
      <c r="AG43" s="8">
        <v>36</v>
      </c>
    </row>
    <row r="44" spans="1:33" ht="18.75" hidden="1" customHeight="1" thickBot="1" x14ac:dyDescent="0.25">
      <c r="A44" s="211"/>
      <c r="B44" s="42"/>
      <c r="C44" s="35" t="s">
        <v>4</v>
      </c>
      <c r="D44" s="65"/>
      <c r="E44" s="43"/>
      <c r="F44" s="37" t="s">
        <v>12</v>
      </c>
      <c r="G44" s="34"/>
      <c r="H44" s="37" t="s">
        <v>4</v>
      </c>
      <c r="I44" s="34"/>
      <c r="J44" s="37" t="s">
        <v>5</v>
      </c>
      <c r="K44" s="34"/>
      <c r="L44" s="35" t="s">
        <v>7</v>
      </c>
      <c r="M44" s="205"/>
      <c r="N44" s="206"/>
      <c r="O44" s="195"/>
      <c r="P44" s="196"/>
      <c r="S44" s="58" t="str">
        <f t="shared" si="5"/>
        <v/>
      </c>
      <c r="T44" s="58" t="str">
        <f t="shared" si="5"/>
        <v/>
      </c>
      <c r="U44" s="57"/>
      <c r="V44" s="217"/>
      <c r="W44" s="75" t="str">
        <f t="shared" si="2"/>
        <v/>
      </c>
      <c r="X44" s="79" t="str">
        <f ca="1">IF(ISBLANK(D44),"",D44&amp;OFFSET(氏名５文字関数!$J$4,S44,T44)&amp;E44&amp;B44&amp;"年")</f>
        <v/>
      </c>
      <c r="Y44" s="82"/>
      <c r="Z44" s="214"/>
      <c r="AA44" s="75" t="str">
        <f t="shared" si="3"/>
        <v/>
      </c>
      <c r="AB44" s="79" t="str">
        <f t="shared" si="4"/>
        <v/>
      </c>
      <c r="AC44" s="57"/>
      <c r="AE44" s="8" t="s">
        <v>156</v>
      </c>
      <c r="AF44" s="8" t="s">
        <v>156</v>
      </c>
      <c r="AG44" s="8">
        <v>37</v>
      </c>
    </row>
    <row r="45" spans="1:33" ht="18.75" customHeight="1" x14ac:dyDescent="0.2">
      <c r="M45" s="195"/>
      <c r="N45" s="196"/>
      <c r="O45" s="195"/>
      <c r="P45" s="196"/>
      <c r="S45" s="58" t="str">
        <f t="shared" si="5"/>
        <v/>
      </c>
      <c r="T45" s="58" t="str">
        <f t="shared" si="5"/>
        <v/>
      </c>
      <c r="U45" s="57"/>
      <c r="V45" s="57"/>
      <c r="W45" s="57"/>
      <c r="X45" s="57"/>
      <c r="Y45" s="57"/>
      <c r="Z45" s="57"/>
      <c r="AA45" s="57" t="str">
        <f>IF(ISBLANK(B45),"",$N$8)</f>
        <v/>
      </c>
      <c r="AB45" s="95" t="str">
        <f ca="1">IF(ISBLANK(D45),"",D45&amp;OFFSET(氏名５文字関数!$J$4,S45,T45)&amp;E45&amp;B45&amp;"年")</f>
        <v/>
      </c>
      <c r="AC45" s="57"/>
      <c r="AE45" s="8" t="s">
        <v>157</v>
      </c>
      <c r="AF45" s="8" t="s">
        <v>219</v>
      </c>
      <c r="AG45" s="8">
        <v>38</v>
      </c>
    </row>
    <row r="46" spans="1:33" ht="18.75" customHeight="1" x14ac:dyDescent="0.2">
      <c r="M46" s="195"/>
      <c r="N46" s="196"/>
      <c r="O46" s="195"/>
      <c r="P46" s="196"/>
      <c r="S46" s="58" t="str">
        <f t="shared" si="5"/>
        <v/>
      </c>
      <c r="T46" s="58" t="str">
        <f t="shared" si="5"/>
        <v/>
      </c>
      <c r="U46" s="57"/>
      <c r="V46" s="57"/>
      <c r="W46" s="57"/>
      <c r="X46" s="57"/>
      <c r="Y46" s="57"/>
      <c r="Z46" s="57"/>
      <c r="AA46" s="57" t="str">
        <f>IF(ISBLANK(B46),"",$N$8)</f>
        <v/>
      </c>
      <c r="AB46" s="95" t="str">
        <f ca="1">IF(ISBLANK(D46),"",D46&amp;OFFSET(氏名５文字関数!$J$4,S46,T46)&amp;E46&amp;B46&amp;"年")</f>
        <v/>
      </c>
      <c r="AC46" s="57"/>
      <c r="AE46" s="8" t="s">
        <v>158</v>
      </c>
      <c r="AF46" s="8" t="s">
        <v>220</v>
      </c>
      <c r="AG46" s="8">
        <v>39</v>
      </c>
    </row>
    <row r="47" spans="1:33" x14ac:dyDescent="0.2">
      <c r="AE47" s="8" t="s">
        <v>159</v>
      </c>
      <c r="AF47" s="8" t="s">
        <v>159</v>
      </c>
      <c r="AG47" s="8">
        <v>40</v>
      </c>
    </row>
    <row r="48" spans="1:33" x14ac:dyDescent="0.2">
      <c r="AE48" s="8" t="s">
        <v>161</v>
      </c>
      <c r="AF48" s="8" t="s">
        <v>221</v>
      </c>
      <c r="AG48" s="8">
        <v>41</v>
      </c>
    </row>
    <row r="49" spans="31:33" x14ac:dyDescent="0.2">
      <c r="AE49" s="8" t="s">
        <v>162</v>
      </c>
      <c r="AF49" s="8" t="s">
        <v>162</v>
      </c>
      <c r="AG49" s="8">
        <v>42</v>
      </c>
    </row>
    <row r="50" spans="31:33" x14ac:dyDescent="0.2">
      <c r="AE50" s="8" t="s">
        <v>163</v>
      </c>
      <c r="AF50" s="8" t="s">
        <v>222</v>
      </c>
      <c r="AG50" s="8">
        <v>43</v>
      </c>
    </row>
    <row r="51" spans="31:33" x14ac:dyDescent="0.2">
      <c r="AE51" s="8" t="s">
        <v>256</v>
      </c>
      <c r="AF51" s="8" t="s">
        <v>265</v>
      </c>
      <c r="AG51" s="8">
        <v>44</v>
      </c>
    </row>
    <row r="52" spans="31:33" x14ac:dyDescent="0.2">
      <c r="AE52" s="8" t="s">
        <v>165</v>
      </c>
      <c r="AF52" s="8" t="s">
        <v>165</v>
      </c>
      <c r="AG52" s="8">
        <v>45</v>
      </c>
    </row>
    <row r="53" spans="31:33" x14ac:dyDescent="0.2">
      <c r="AE53" s="8" t="s">
        <v>166</v>
      </c>
      <c r="AF53" s="8" t="s">
        <v>224</v>
      </c>
      <c r="AG53" s="8">
        <v>46</v>
      </c>
    </row>
    <row r="54" spans="31:33" x14ac:dyDescent="0.2">
      <c r="AE54" s="8" t="s">
        <v>167</v>
      </c>
      <c r="AF54" s="8" t="s">
        <v>225</v>
      </c>
      <c r="AG54" s="8">
        <v>47</v>
      </c>
    </row>
    <row r="55" spans="31:33" x14ac:dyDescent="0.2">
      <c r="AE55" s="8" t="s">
        <v>168</v>
      </c>
      <c r="AF55" s="8" t="s">
        <v>168</v>
      </c>
      <c r="AG55" s="8">
        <v>48</v>
      </c>
    </row>
    <row r="56" spans="31:33" x14ac:dyDescent="0.2">
      <c r="AE56" s="8" t="s">
        <v>12</v>
      </c>
      <c r="AF56" s="8" t="s">
        <v>226</v>
      </c>
      <c r="AG56" s="8">
        <v>49</v>
      </c>
    </row>
    <row r="57" spans="31:33" x14ac:dyDescent="0.2">
      <c r="AE57" s="8" t="s">
        <v>169</v>
      </c>
      <c r="AF57" s="8" t="s">
        <v>241</v>
      </c>
      <c r="AG57" s="8">
        <v>50</v>
      </c>
    </row>
    <row r="58" spans="31:33" x14ac:dyDescent="0.2">
      <c r="AE58" s="8" t="s">
        <v>170</v>
      </c>
      <c r="AF58" s="8" t="s">
        <v>170</v>
      </c>
      <c r="AG58" s="8">
        <v>51</v>
      </c>
    </row>
    <row r="59" spans="31:33" x14ac:dyDescent="0.2">
      <c r="AE59" s="8" t="s">
        <v>171</v>
      </c>
      <c r="AF59" s="8" t="s">
        <v>227</v>
      </c>
      <c r="AG59" s="8">
        <v>52</v>
      </c>
    </row>
    <row r="60" spans="31:33" x14ac:dyDescent="0.2">
      <c r="AE60" s="8" t="s">
        <v>172</v>
      </c>
      <c r="AF60" s="8" t="s">
        <v>172</v>
      </c>
      <c r="AG60" s="8">
        <v>53</v>
      </c>
    </row>
    <row r="61" spans="31:33" x14ac:dyDescent="0.2">
      <c r="AE61" s="8" t="s">
        <v>173</v>
      </c>
      <c r="AF61" s="8" t="s">
        <v>173</v>
      </c>
      <c r="AG61" s="8">
        <v>54</v>
      </c>
    </row>
    <row r="62" spans="31:33" x14ac:dyDescent="0.2">
      <c r="AE62" s="8" t="s">
        <v>160</v>
      </c>
      <c r="AF62" s="8" t="s">
        <v>266</v>
      </c>
      <c r="AG62" s="8">
        <v>55</v>
      </c>
    </row>
    <row r="63" spans="31:33" x14ac:dyDescent="0.2">
      <c r="AE63" s="8" t="s">
        <v>174</v>
      </c>
      <c r="AF63" s="8" t="s">
        <v>228</v>
      </c>
      <c r="AG63" s="8">
        <v>56</v>
      </c>
    </row>
    <row r="64" spans="31:33" x14ac:dyDescent="0.2">
      <c r="AE64" s="8" t="s">
        <v>175</v>
      </c>
      <c r="AF64" s="8" t="s">
        <v>229</v>
      </c>
      <c r="AG64" s="8">
        <v>57</v>
      </c>
    </row>
    <row r="65" spans="31:33" x14ac:dyDescent="0.2">
      <c r="AE65" s="8" t="s">
        <v>176</v>
      </c>
      <c r="AF65" s="8" t="s">
        <v>230</v>
      </c>
      <c r="AG65" s="8">
        <v>58</v>
      </c>
    </row>
    <row r="66" spans="31:33" x14ac:dyDescent="0.2">
      <c r="AE66" s="8" t="s">
        <v>177</v>
      </c>
      <c r="AF66" s="8" t="s">
        <v>177</v>
      </c>
      <c r="AG66" s="8">
        <v>59</v>
      </c>
    </row>
    <row r="67" spans="31:33" x14ac:dyDescent="0.2">
      <c r="AE67" s="8" t="s">
        <v>179</v>
      </c>
      <c r="AF67" s="8" t="s">
        <v>179</v>
      </c>
      <c r="AG67" s="8">
        <v>60</v>
      </c>
    </row>
    <row r="68" spans="31:33" x14ac:dyDescent="0.2">
      <c r="AE68" s="8" t="s">
        <v>178</v>
      </c>
      <c r="AF68" s="8" t="s">
        <v>267</v>
      </c>
      <c r="AG68" s="8">
        <v>61</v>
      </c>
    </row>
    <row r="69" spans="31:33" x14ac:dyDescent="0.2">
      <c r="AE69" s="8" t="s">
        <v>180</v>
      </c>
      <c r="AF69" s="8" t="s">
        <v>180</v>
      </c>
      <c r="AG69" s="8">
        <v>62</v>
      </c>
    </row>
    <row r="70" spans="31:33" x14ac:dyDescent="0.2">
      <c r="AE70" s="8" t="s">
        <v>181</v>
      </c>
      <c r="AF70" s="8" t="s">
        <v>231</v>
      </c>
      <c r="AG70" s="8">
        <v>63</v>
      </c>
    </row>
    <row r="71" spans="31:33" x14ac:dyDescent="0.2">
      <c r="AE71" s="8" t="s">
        <v>187</v>
      </c>
      <c r="AF71" s="8" t="s">
        <v>268</v>
      </c>
      <c r="AG71" s="8">
        <v>64</v>
      </c>
    </row>
    <row r="72" spans="31:33" x14ac:dyDescent="0.2">
      <c r="AE72" s="8" t="s">
        <v>182</v>
      </c>
      <c r="AF72" s="8" t="s">
        <v>232</v>
      </c>
      <c r="AG72" s="8">
        <v>65</v>
      </c>
    </row>
    <row r="73" spans="31:33" x14ac:dyDescent="0.2">
      <c r="AE73" s="8" t="s">
        <v>183</v>
      </c>
      <c r="AF73" s="8" t="s">
        <v>233</v>
      </c>
      <c r="AG73" s="8">
        <v>66</v>
      </c>
    </row>
    <row r="74" spans="31:33" x14ac:dyDescent="0.2">
      <c r="AE74" s="8" t="s">
        <v>184</v>
      </c>
      <c r="AF74" s="8" t="s">
        <v>184</v>
      </c>
      <c r="AG74" s="8">
        <v>67</v>
      </c>
    </row>
    <row r="75" spans="31:33" x14ac:dyDescent="0.2">
      <c r="AE75" s="8" t="s">
        <v>186</v>
      </c>
      <c r="AF75" s="8" t="s">
        <v>234</v>
      </c>
      <c r="AG75" s="8">
        <v>68</v>
      </c>
    </row>
    <row r="76" spans="31:33" x14ac:dyDescent="0.2">
      <c r="AE76" s="8" t="s">
        <v>185</v>
      </c>
      <c r="AF76" s="8" t="s">
        <v>269</v>
      </c>
      <c r="AG76" s="8">
        <v>69</v>
      </c>
    </row>
    <row r="77" spans="31:33" x14ac:dyDescent="0.2">
      <c r="AE77" s="8" t="s">
        <v>188</v>
      </c>
      <c r="AF77" s="8" t="s">
        <v>235</v>
      </c>
      <c r="AG77" s="8">
        <v>70</v>
      </c>
    </row>
    <row r="78" spans="31:33" x14ac:dyDescent="0.2">
      <c r="AE78" s="8" t="s">
        <v>189</v>
      </c>
      <c r="AF78" s="8" t="s">
        <v>236</v>
      </c>
      <c r="AG78" s="8">
        <v>71</v>
      </c>
    </row>
    <row r="79" spans="31:33" x14ac:dyDescent="0.2">
      <c r="AE79" s="8" t="s">
        <v>146</v>
      </c>
      <c r="AF79" s="8" t="s">
        <v>209</v>
      </c>
      <c r="AG79" s="8">
        <v>72</v>
      </c>
    </row>
    <row r="80" spans="31:33" x14ac:dyDescent="0.2">
      <c r="AE80" s="8" t="s">
        <v>270</v>
      </c>
      <c r="AF80" s="8" t="s">
        <v>271</v>
      </c>
      <c r="AG80" s="8">
        <v>73</v>
      </c>
    </row>
    <row r="81" spans="31:33" x14ac:dyDescent="0.2">
      <c r="AE81" s="8" t="s">
        <v>190</v>
      </c>
      <c r="AF81" s="8" t="s">
        <v>237</v>
      </c>
      <c r="AG81" s="8">
        <v>74</v>
      </c>
    </row>
  </sheetData>
  <sheetProtection formatCells="0" formatColumns="0" formatRows="0"/>
  <dataConsolidate/>
  <mergeCells count="71">
    <mergeCell ref="M46:N46"/>
    <mergeCell ref="O46:P46"/>
    <mergeCell ref="A40:A44"/>
    <mergeCell ref="M40:N40"/>
    <mergeCell ref="O40:P40"/>
    <mergeCell ref="O43:P43"/>
    <mergeCell ref="M44:N44"/>
    <mergeCell ref="O44:P44"/>
    <mergeCell ref="M45:N45"/>
    <mergeCell ref="O45:P45"/>
    <mergeCell ref="Z40:Z44"/>
    <mergeCell ref="M41:N41"/>
    <mergeCell ref="O41:P41"/>
    <mergeCell ref="M42:N42"/>
    <mergeCell ref="O42:P42"/>
    <mergeCell ref="M43:N43"/>
    <mergeCell ref="M38:N38"/>
    <mergeCell ref="O38:P38"/>
    <mergeCell ref="M39:N39"/>
    <mergeCell ref="O39:P39"/>
    <mergeCell ref="V40:V44"/>
    <mergeCell ref="M35:N35"/>
    <mergeCell ref="O35:P35"/>
    <mergeCell ref="M36:N36"/>
    <mergeCell ref="O36:P36"/>
    <mergeCell ref="M37:N37"/>
    <mergeCell ref="O37:P37"/>
    <mergeCell ref="M32:N32"/>
    <mergeCell ref="O32:P32"/>
    <mergeCell ref="M33:N33"/>
    <mergeCell ref="O33:P33"/>
    <mergeCell ref="M34:N34"/>
    <mergeCell ref="O34:P34"/>
    <mergeCell ref="M29:N29"/>
    <mergeCell ref="O29:P29"/>
    <mergeCell ref="M30:N30"/>
    <mergeCell ref="O30:P30"/>
    <mergeCell ref="M31:N31"/>
    <mergeCell ref="O31:P31"/>
    <mergeCell ref="M26:N26"/>
    <mergeCell ref="O26:P26"/>
    <mergeCell ref="M27:N27"/>
    <mergeCell ref="O27:P27"/>
    <mergeCell ref="M28:N28"/>
    <mergeCell ref="O28:P28"/>
    <mergeCell ref="M23:N23"/>
    <mergeCell ref="O23:P23"/>
    <mergeCell ref="M24:N24"/>
    <mergeCell ref="O24:P24"/>
    <mergeCell ref="M25:N25"/>
    <mergeCell ref="O25:P25"/>
    <mergeCell ref="M20:N20"/>
    <mergeCell ref="O20:P20"/>
    <mergeCell ref="M21:N21"/>
    <mergeCell ref="O21:P21"/>
    <mergeCell ref="M22:N22"/>
    <mergeCell ref="O22:P22"/>
    <mergeCell ref="F19:L19"/>
    <mergeCell ref="A1:O1"/>
    <mergeCell ref="D3:E3"/>
    <mergeCell ref="A4:C4"/>
    <mergeCell ref="D4:E4"/>
    <mergeCell ref="G4:H4"/>
    <mergeCell ref="J4:L4"/>
    <mergeCell ref="J5:L5"/>
    <mergeCell ref="A6:F6"/>
    <mergeCell ref="B7:C7"/>
    <mergeCell ref="F7:L7"/>
    <mergeCell ref="A18:L18"/>
    <mergeCell ref="M19:N19"/>
    <mergeCell ref="O19:P19"/>
  </mergeCells>
  <phoneticPr fontId="1"/>
  <dataValidations count="3">
    <dataValidation type="list" allowBlank="1" showInputMessage="1" showErrorMessage="1" sqref="D4:E4" xr:uid="{00000000-0002-0000-0100-000000000000}">
      <formula1>$AF$8:$AF$81</formula1>
    </dataValidation>
    <dataValidation type="list" allowBlank="1" showInputMessage="1" showErrorMessage="1" sqref="N8" xr:uid="{00000000-0002-0000-0100-000001000000}">
      <formula1>$AE$8:$AE$81</formula1>
    </dataValidation>
    <dataValidation type="list" allowBlank="1" showInputMessage="1" showErrorMessage="1" sqref="G4:H4" xr:uid="{1C68F1CD-39AC-43FC-8FCA-B6155ABC0AC1}">
      <formula1>$AE$1:$AE$2</formula1>
    </dataValidation>
  </dataValidations>
  <printOptions horizontalCentered="1" verticalCentered="1"/>
  <pageMargins left="0.39370078740157483" right="0.19685039370078741" top="0.39370078740157483" bottom="0.39370078740157483" header="0" footer="0.51181102362204722"/>
  <pageSetup paperSize="9" scale="8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G81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5.77734375" style="8" customWidth="1"/>
    <col min="2" max="2" width="2.88671875" style="8" customWidth="1"/>
    <col min="3" max="3" width="3.109375" style="8" customWidth="1"/>
    <col min="4" max="5" width="8.44140625" style="8" customWidth="1"/>
    <col min="6" max="6" width="5.21875" style="8" bestFit="1" customWidth="1"/>
    <col min="7" max="7" width="4.44140625" style="8" bestFit="1" customWidth="1"/>
    <col min="8" max="8" width="2.77734375" style="8" customWidth="1"/>
    <col min="9" max="9" width="3.6640625" style="8" customWidth="1"/>
    <col min="10" max="10" width="3.33203125" style="8" bestFit="1" customWidth="1"/>
    <col min="11" max="11" width="3.6640625" style="8" customWidth="1"/>
    <col min="12" max="12" width="3.33203125" style="8" bestFit="1" customWidth="1"/>
    <col min="13" max="13" width="11.77734375" style="8" customWidth="1"/>
    <col min="14" max="14" width="19.109375" style="8" customWidth="1"/>
    <col min="15" max="15" width="4.6640625" style="8" customWidth="1"/>
    <col min="16" max="16" width="3.6640625" style="8" customWidth="1"/>
    <col min="17" max="17" width="4.21875" style="8" customWidth="1"/>
    <col min="18" max="18" width="3.6640625" style="8" customWidth="1"/>
    <col min="19" max="20" width="3.6640625" style="8" hidden="1" customWidth="1"/>
    <col min="21" max="21" width="3.6640625" style="8" customWidth="1"/>
    <col min="22" max="22" width="4.44140625" style="8" bestFit="1" customWidth="1"/>
    <col min="23" max="23" width="7.44140625" style="8" bestFit="1" customWidth="1"/>
    <col min="24" max="24" width="29.33203125" style="8" bestFit="1" customWidth="1"/>
    <col min="25" max="25" width="3.6640625" style="8" customWidth="1"/>
    <col min="26" max="26" width="4.44140625" style="8" bestFit="1" customWidth="1"/>
    <col min="27" max="27" width="5.44140625" style="8" bestFit="1" customWidth="1"/>
    <col min="28" max="28" width="31.6640625" style="8" bestFit="1" customWidth="1"/>
    <col min="29" max="29" width="9.44140625" style="8" bestFit="1" customWidth="1"/>
    <col min="30" max="30" width="3.6640625" style="8" customWidth="1"/>
    <col min="31" max="31" width="5.44140625" style="8" bestFit="1" customWidth="1"/>
    <col min="32" max="32" width="11.6640625" style="8" bestFit="1" customWidth="1"/>
    <col min="33" max="35" width="3.6640625" style="8" customWidth="1"/>
    <col min="36" max="16384" width="9" style="8"/>
  </cols>
  <sheetData>
    <row r="1" spans="1:33" ht="16.2" x14ac:dyDescent="0.2">
      <c r="A1" s="230" t="str">
        <f ca="1">IF(YEAR(TODAY())-2019&lt;10,"令和"&amp;DBCS(YEAR(TODAY())-2019)&amp;"年度　愛媛県高等学校春季卓球大会（３部）　申込書","令和"&amp;YEAR(TODAY())-2019&amp;"年度　愛媛県高等学校春季卓球大会（３部）　申込書")</f>
        <v>令和７年度　愛媛県高等学校春季卓球大会（３部）　申込書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AE1" s="8" t="s">
        <v>285</v>
      </c>
    </row>
    <row r="2" spans="1:33" ht="16.2" x14ac:dyDescent="0.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AE2" s="8" t="s">
        <v>286</v>
      </c>
    </row>
    <row r="3" spans="1:33" x14ac:dyDescent="0.2">
      <c r="D3" s="201" t="s">
        <v>254</v>
      </c>
      <c r="E3" s="202"/>
      <c r="M3" s="103" t="s">
        <v>24</v>
      </c>
      <c r="N3" s="103" t="s">
        <v>25</v>
      </c>
    </row>
    <row r="4" spans="1:33" ht="22.5" customHeight="1" x14ac:dyDescent="0.2">
      <c r="A4" s="177" t="s">
        <v>17</v>
      </c>
      <c r="B4" s="178"/>
      <c r="C4" s="179"/>
      <c r="D4" s="180"/>
      <c r="E4" s="181"/>
      <c r="F4" s="102"/>
      <c r="G4" s="180"/>
      <c r="H4" s="181"/>
      <c r="I4" s="93"/>
      <c r="J4" s="182" t="s">
        <v>287</v>
      </c>
      <c r="K4" s="182"/>
      <c r="L4" s="183"/>
      <c r="M4" s="104"/>
      <c r="N4" s="104"/>
      <c r="O4" s="106"/>
      <c r="P4" s="12"/>
      <c r="AB4" s="11"/>
      <c r="AD4" s="11"/>
    </row>
    <row r="5" spans="1:33" ht="21" customHeight="1" x14ac:dyDescent="0.2">
      <c r="J5" s="185" t="s">
        <v>257</v>
      </c>
      <c r="K5" s="185"/>
      <c r="L5" s="185"/>
      <c r="M5" s="104"/>
      <c r="N5" s="104"/>
      <c r="W5" s="109"/>
      <c r="X5" s="109" t="s">
        <v>250</v>
      </c>
      <c r="Y5" s="109"/>
      <c r="Z5" s="109" t="s">
        <v>259</v>
      </c>
      <c r="AA5" s="109"/>
      <c r="AB5" s="109"/>
    </row>
    <row r="6" spans="1:33" ht="17.25" customHeight="1" thickBot="1" x14ac:dyDescent="0.25">
      <c r="A6" s="184"/>
      <c r="B6" s="184"/>
      <c r="C6" s="184"/>
      <c r="D6" s="184"/>
      <c r="E6" s="184"/>
      <c r="F6" s="184"/>
      <c r="J6" s="8" t="s">
        <v>288</v>
      </c>
      <c r="W6" s="109" t="s">
        <v>252</v>
      </c>
      <c r="X6" s="109" t="str">
        <f>IF(ISBLANK(D4),"",D4)</f>
        <v/>
      </c>
      <c r="Y6" s="109"/>
      <c r="Z6" s="109" t="str">
        <f>IF(ISBLANK(D4),"",D4)</f>
        <v/>
      </c>
      <c r="AA6" s="109" t="str">
        <f>IF(ISBLANK(M5),"",M5)</f>
        <v/>
      </c>
      <c r="AB6" s="109" t="str">
        <f>IF(ISBLANK(N5),"",N5)</f>
        <v/>
      </c>
    </row>
    <row r="7" spans="1:33" x14ac:dyDescent="0.2">
      <c r="A7" s="109"/>
      <c r="B7" s="175"/>
      <c r="C7" s="175"/>
      <c r="D7" s="110"/>
      <c r="E7" s="110"/>
      <c r="F7" s="175"/>
      <c r="G7" s="175"/>
      <c r="H7" s="175"/>
      <c r="I7" s="175"/>
      <c r="J7" s="175"/>
      <c r="K7" s="175"/>
      <c r="L7" s="175"/>
      <c r="N7" s="17" t="s">
        <v>253</v>
      </c>
      <c r="S7" s="12" t="str">
        <f>IF(M4="","",LEN(M4))</f>
        <v/>
      </c>
      <c r="T7" s="12" t="str">
        <f>IF(N4="","",LEN(N4))</f>
        <v/>
      </c>
      <c r="V7" s="57"/>
      <c r="W7" s="116" t="s">
        <v>251</v>
      </c>
      <c r="X7" s="117" t="str">
        <f ca="1">IF(ISBLANK($M4),"",$M4&amp;OFFSET(氏名５文字関数!$J$4,$S7,$T7)&amp;$N4)</f>
        <v/>
      </c>
      <c r="Y7" s="109"/>
      <c r="Z7" s="109"/>
      <c r="AA7" s="109"/>
      <c r="AB7" s="109"/>
    </row>
    <row r="8" spans="1:33" ht="18.75" customHeight="1" thickBo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N8" s="26"/>
      <c r="S8" s="58" t="str">
        <f t="shared" ref="S8:T13" si="0">IF(D8="","",LEN(D8))</f>
        <v/>
      </c>
      <c r="T8" s="58" t="str">
        <f t="shared" si="0"/>
        <v/>
      </c>
      <c r="V8" s="57"/>
      <c r="W8" s="116"/>
      <c r="X8" s="117" t="str">
        <f ca="1">IF(ISBLANK($D8),"",$D8&amp;OFFSET(氏名５文字関数!$J$4,$S8,$T8)&amp;$E8&amp;$B8&amp;"年")</f>
        <v/>
      </c>
      <c r="Y8" s="109"/>
      <c r="Z8" s="109"/>
      <c r="AA8" s="109"/>
      <c r="AB8" s="109"/>
      <c r="AE8" s="8" t="s">
        <v>120</v>
      </c>
      <c r="AF8" s="8" t="s">
        <v>191</v>
      </c>
      <c r="AG8" s="8">
        <v>1</v>
      </c>
    </row>
    <row r="9" spans="1:33" ht="18.75" customHeight="1" thickBot="1" x14ac:dyDescent="0.25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S9" s="58" t="str">
        <f t="shared" si="0"/>
        <v/>
      </c>
      <c r="T9" s="58" t="str">
        <f t="shared" si="0"/>
        <v/>
      </c>
      <c r="V9" s="57"/>
      <c r="W9" s="117"/>
      <c r="X9" s="117" t="str">
        <f ca="1">IF(ISBLANK($D9),"",$D9&amp;OFFSET(氏名５文字関数!$J$4,$S9,$T9)&amp;$E9&amp;$B9&amp;"年")</f>
        <v/>
      </c>
      <c r="Y9" s="109"/>
      <c r="Z9" s="109"/>
      <c r="AA9" s="109"/>
      <c r="AB9" s="109"/>
      <c r="AE9" s="8" t="s">
        <v>121</v>
      </c>
      <c r="AF9" s="8" t="s">
        <v>121</v>
      </c>
      <c r="AG9" s="8">
        <v>2</v>
      </c>
    </row>
    <row r="10" spans="1:33" ht="18.75" customHeight="1" x14ac:dyDescent="0.2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N10" s="32" t="s">
        <v>20</v>
      </c>
      <c r="S10" s="58" t="str">
        <f t="shared" si="0"/>
        <v/>
      </c>
      <c r="T10" s="58" t="str">
        <f t="shared" si="0"/>
        <v/>
      </c>
      <c r="V10" s="57"/>
      <c r="W10" s="115"/>
      <c r="X10" s="115" t="str">
        <f ca="1">IF(ISBLANK($D10),"",$D10&amp;OFFSET(氏名５文字関数!$J$4,$S10,$T10)&amp;$E10&amp;$B10&amp;"年")</f>
        <v/>
      </c>
      <c r="Y10" s="114"/>
      <c r="Z10" s="114"/>
      <c r="AA10" s="114"/>
      <c r="AB10" s="114"/>
      <c r="AE10" s="8" t="s">
        <v>122</v>
      </c>
      <c r="AF10" s="8" t="s">
        <v>122</v>
      </c>
      <c r="AG10" s="8">
        <v>3</v>
      </c>
    </row>
    <row r="11" spans="1:33" ht="18.75" customHeight="1" thickBot="1" x14ac:dyDescent="0.25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N11" s="107"/>
      <c r="S11" s="58" t="str">
        <f t="shared" si="0"/>
        <v/>
      </c>
      <c r="T11" s="58" t="str">
        <f t="shared" si="0"/>
        <v/>
      </c>
      <c r="V11" s="57"/>
      <c r="W11" s="115"/>
      <c r="X11" s="115" t="str">
        <f ca="1">IF(ISBLANK($D11),"",$D11&amp;OFFSET(氏名５文字関数!$J$4,$S11,$T11)&amp;$E11&amp;$B11&amp;"年")</f>
        <v/>
      </c>
      <c r="Y11" s="114"/>
      <c r="Z11" s="114"/>
      <c r="AA11" s="114"/>
      <c r="AB11" s="114"/>
      <c r="AE11" s="8" t="s">
        <v>123</v>
      </c>
      <c r="AF11" s="8" t="s">
        <v>192</v>
      </c>
      <c r="AG11" s="8">
        <v>4</v>
      </c>
    </row>
    <row r="12" spans="1:33" ht="18.75" customHeight="1" thickBot="1" x14ac:dyDescent="0.25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S12" s="58" t="str">
        <f t="shared" si="0"/>
        <v/>
      </c>
      <c r="T12" s="58" t="str">
        <f t="shared" si="0"/>
        <v/>
      </c>
      <c r="V12" s="57"/>
      <c r="W12" s="115"/>
      <c r="X12" s="115" t="str">
        <f ca="1">IF(ISBLANK($D12),"",$D12&amp;OFFSET(氏名５文字関数!$J$4,$S12,$T12)&amp;$E12&amp;$B12&amp;"年")</f>
        <v/>
      </c>
      <c r="Y12" s="114"/>
      <c r="Z12" s="114"/>
      <c r="AA12" s="114"/>
      <c r="AB12" s="114"/>
      <c r="AE12" s="8" t="s">
        <v>124</v>
      </c>
      <c r="AF12" s="8" t="s">
        <v>193</v>
      </c>
      <c r="AG12" s="8">
        <v>5</v>
      </c>
    </row>
    <row r="13" spans="1:33" ht="18.75" customHeight="1" x14ac:dyDescent="0.2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N13" s="32" t="s">
        <v>21</v>
      </c>
      <c r="S13" s="58" t="str">
        <f t="shared" si="0"/>
        <v/>
      </c>
      <c r="T13" s="58" t="str">
        <f t="shared" si="0"/>
        <v/>
      </c>
      <c r="W13" s="114"/>
      <c r="X13" s="115" t="str">
        <f ca="1">IF(ISBLANK($D13),"",$D13&amp;OFFSET(氏名５文字関数!$J$4,$S13,$T13)&amp;$E13&amp;$B13&amp;"年")</f>
        <v/>
      </c>
      <c r="Y13" s="114"/>
      <c r="Z13" s="114"/>
      <c r="AA13" s="114"/>
      <c r="AB13" s="114"/>
      <c r="AE13" s="8" t="s">
        <v>125</v>
      </c>
      <c r="AF13" s="8" t="s">
        <v>194</v>
      </c>
      <c r="AG13" s="8">
        <v>6</v>
      </c>
    </row>
    <row r="14" spans="1:33" ht="18.75" customHeight="1" thickBot="1" x14ac:dyDescent="0.25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N14" s="105"/>
      <c r="S14" s="58" t="str">
        <f>IF(D14="","",LEN(D14))</f>
        <v/>
      </c>
      <c r="T14" s="58" t="str">
        <f>IF(E14="","",LEN(E14))</f>
        <v/>
      </c>
      <c r="W14" s="114"/>
      <c r="X14" s="115" t="str">
        <f ca="1">IF(ISBLANK($D14),"",$D14&amp;OFFSET(氏名５文字関数!$J$4,$S14,$T14)&amp;$E14&amp;$B14&amp;"年")</f>
        <v/>
      </c>
      <c r="Y14" s="114"/>
      <c r="Z14" s="114"/>
      <c r="AA14" s="114"/>
      <c r="AB14" s="114"/>
      <c r="AE14" s="8" t="s">
        <v>127</v>
      </c>
      <c r="AF14" s="8" t="s">
        <v>195</v>
      </c>
      <c r="AG14" s="8">
        <v>7</v>
      </c>
    </row>
    <row r="15" spans="1:33" ht="13.8" thickBot="1" x14ac:dyDescent="0.25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AE15" s="8" t="s">
        <v>126</v>
      </c>
      <c r="AF15" s="8" t="s">
        <v>196</v>
      </c>
      <c r="AG15" s="8">
        <v>8</v>
      </c>
    </row>
    <row r="16" spans="1:33" ht="19.5" customHeight="1" x14ac:dyDescent="0.2"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9"/>
      <c r="N16" s="32" t="s">
        <v>245</v>
      </c>
      <c r="O16" s="39"/>
      <c r="P16" s="39"/>
      <c r="AE16" s="8" t="s">
        <v>128</v>
      </c>
      <c r="AF16" s="8" t="s">
        <v>128</v>
      </c>
      <c r="AG16" s="8">
        <v>9</v>
      </c>
    </row>
    <row r="17" spans="1:33" ht="19.5" customHeight="1" thickBot="1" x14ac:dyDescent="0.25">
      <c r="A17" s="38" t="s">
        <v>278</v>
      </c>
      <c r="M17" s="39"/>
      <c r="N17" s="99" t="str">
        <f>IF(ISBLANK(N8),"",VLOOKUP(N8,$AE$8:$AG$85,3,0)&amp;N8&amp;G4&amp;"　春季")</f>
        <v/>
      </c>
      <c r="O17" s="39"/>
      <c r="P17" s="39"/>
      <c r="S17" s="12"/>
      <c r="T17" s="12"/>
      <c r="AE17" s="8" t="s">
        <v>129</v>
      </c>
      <c r="AF17" s="8" t="s">
        <v>197</v>
      </c>
      <c r="AG17" s="8">
        <v>10</v>
      </c>
    </row>
    <row r="18" spans="1:33" ht="16.8" thickBot="1" x14ac:dyDescent="0.25">
      <c r="A18" s="231" t="s">
        <v>275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S18" s="12"/>
      <c r="T18" s="12"/>
      <c r="AE18" s="57" t="s">
        <v>130</v>
      </c>
      <c r="AF18" s="57" t="s">
        <v>130</v>
      </c>
      <c r="AG18" s="8">
        <v>11</v>
      </c>
    </row>
    <row r="19" spans="1:33" ht="13.8" thickBot="1" x14ac:dyDescent="0.25">
      <c r="A19" s="48"/>
      <c r="B19" s="49" t="s">
        <v>3</v>
      </c>
      <c r="C19" s="50"/>
      <c r="D19" s="15" t="s">
        <v>24</v>
      </c>
      <c r="E19" s="14" t="s">
        <v>25</v>
      </c>
      <c r="F19" s="186" t="s">
        <v>9</v>
      </c>
      <c r="G19" s="187"/>
      <c r="H19" s="187"/>
      <c r="I19" s="187"/>
      <c r="J19" s="187"/>
      <c r="K19" s="187"/>
      <c r="L19" s="188"/>
      <c r="M19" s="189" t="s">
        <v>277</v>
      </c>
      <c r="N19" s="190"/>
      <c r="O19" s="191"/>
      <c r="P19" s="192"/>
      <c r="S19" s="58" t="s">
        <v>24</v>
      </c>
      <c r="T19" s="58" t="s">
        <v>25</v>
      </c>
      <c r="U19" s="57"/>
      <c r="V19" s="61"/>
      <c r="W19" s="72" t="s">
        <v>18</v>
      </c>
      <c r="X19" s="62" t="s">
        <v>243</v>
      </c>
      <c r="Y19" s="81"/>
      <c r="Z19" s="61"/>
      <c r="AA19" s="72"/>
      <c r="AB19" s="62" t="s">
        <v>244</v>
      </c>
      <c r="AC19" s="57"/>
      <c r="AE19" s="57" t="s">
        <v>131</v>
      </c>
      <c r="AF19" s="57" t="s">
        <v>131</v>
      </c>
      <c r="AG19" s="8">
        <v>12</v>
      </c>
    </row>
    <row r="20" spans="1:33" ht="18.75" customHeight="1" x14ac:dyDescent="0.2">
      <c r="A20" s="51">
        <v>1</v>
      </c>
      <c r="B20" s="119"/>
      <c r="C20" s="20" t="s">
        <v>4</v>
      </c>
      <c r="D20" s="124"/>
      <c r="E20" s="125"/>
      <c r="F20" s="52" t="s">
        <v>12</v>
      </c>
      <c r="G20" s="125"/>
      <c r="H20" s="24" t="s">
        <v>4</v>
      </c>
      <c r="I20" s="125"/>
      <c r="J20" s="24" t="s">
        <v>6</v>
      </c>
      <c r="K20" s="125"/>
      <c r="L20" s="20" t="s">
        <v>8</v>
      </c>
      <c r="M20" s="232"/>
      <c r="N20" s="233"/>
      <c r="O20" s="195"/>
      <c r="P20" s="196"/>
      <c r="S20" s="58" t="str">
        <f t="shared" ref="S20:T40" si="1">IF(D20="","",LEN(D20))</f>
        <v/>
      </c>
      <c r="T20" s="58" t="str">
        <f t="shared" si="1"/>
        <v/>
      </c>
      <c r="U20" s="57"/>
      <c r="V20" s="59">
        <v>1</v>
      </c>
      <c r="W20" s="73" t="str">
        <f t="shared" ref="W20:W44" si="2">IF(ISBLANK(B20),"",$N$8)</f>
        <v/>
      </c>
      <c r="X20" s="77" t="str">
        <f ca="1">IF(ISBLANK(D20),"",D20&amp;OFFSET(氏名５文字関数!$J$4,S20,T20)&amp;E20&amp;B20&amp;"年")</f>
        <v/>
      </c>
      <c r="Y20" s="82"/>
      <c r="Z20" s="59">
        <v>1</v>
      </c>
      <c r="AA20" s="73" t="str">
        <f>IF(ISBLANK($B20),"","("&amp;$N$8&amp;")")</f>
        <v/>
      </c>
      <c r="AB20" s="77" t="str">
        <f>IF(ISBLANK($D20),"",D20)</f>
        <v/>
      </c>
      <c r="AC20" s="57"/>
      <c r="AE20" s="8" t="s">
        <v>132</v>
      </c>
      <c r="AF20" s="8" t="s">
        <v>132</v>
      </c>
      <c r="AG20" s="8">
        <v>13</v>
      </c>
    </row>
    <row r="21" spans="1:33" ht="18.75" customHeight="1" x14ac:dyDescent="0.2">
      <c r="A21" s="53">
        <v>2</v>
      </c>
      <c r="B21" s="120"/>
      <c r="C21" s="29" t="s">
        <v>4</v>
      </c>
      <c r="D21" s="126"/>
      <c r="E21" s="127"/>
      <c r="F21" s="53" t="s">
        <v>12</v>
      </c>
      <c r="G21" s="127"/>
      <c r="H21" s="31" t="s">
        <v>4</v>
      </c>
      <c r="I21" s="127"/>
      <c r="J21" s="31" t="s">
        <v>6</v>
      </c>
      <c r="K21" s="127"/>
      <c r="L21" s="29" t="s">
        <v>8</v>
      </c>
      <c r="M21" s="234"/>
      <c r="N21" s="235"/>
      <c r="O21" s="195"/>
      <c r="P21" s="196"/>
      <c r="S21" s="58" t="str">
        <f t="shared" si="1"/>
        <v/>
      </c>
      <c r="T21" s="58" t="str">
        <f t="shared" si="1"/>
        <v/>
      </c>
      <c r="U21" s="57"/>
      <c r="V21" s="59">
        <v>2</v>
      </c>
      <c r="W21" s="73" t="str">
        <f t="shared" si="2"/>
        <v/>
      </c>
      <c r="X21" s="77" t="str">
        <f ca="1">IF(ISBLANK(D21),"",D21&amp;OFFSET(氏名５文字関数!$J$4,S21,T21)&amp;E21&amp;B21&amp;"年")</f>
        <v/>
      </c>
      <c r="Y21" s="82"/>
      <c r="Z21" s="59">
        <v>2</v>
      </c>
      <c r="AA21" s="73" t="str">
        <f t="shared" ref="AA21:AA44" si="3">IF(ISBLANK($B21),"","("&amp;$N$8&amp;")")</f>
        <v/>
      </c>
      <c r="AB21" s="77" t="str">
        <f t="shared" ref="AB21:AB44" si="4">IF(ISBLANK($D21),"",D21)</f>
        <v/>
      </c>
      <c r="AC21" s="57"/>
      <c r="AE21" s="8" t="s">
        <v>133</v>
      </c>
      <c r="AF21" s="8" t="s">
        <v>198</v>
      </c>
      <c r="AG21" s="8">
        <v>14</v>
      </c>
    </row>
    <row r="22" spans="1:33" ht="18.75" customHeight="1" x14ac:dyDescent="0.2">
      <c r="A22" s="51">
        <v>3</v>
      </c>
      <c r="B22" s="120"/>
      <c r="C22" s="29" t="s">
        <v>4</v>
      </c>
      <c r="D22" s="126"/>
      <c r="E22" s="127"/>
      <c r="F22" s="53" t="s">
        <v>12</v>
      </c>
      <c r="G22" s="127"/>
      <c r="H22" s="31" t="s">
        <v>4</v>
      </c>
      <c r="I22" s="127"/>
      <c r="J22" s="31" t="s">
        <v>6</v>
      </c>
      <c r="K22" s="127"/>
      <c r="L22" s="29" t="s">
        <v>8</v>
      </c>
      <c r="M22" s="234"/>
      <c r="N22" s="235"/>
      <c r="O22" s="195"/>
      <c r="P22" s="196"/>
      <c r="S22" s="58" t="str">
        <f t="shared" si="1"/>
        <v/>
      </c>
      <c r="T22" s="58" t="str">
        <f t="shared" si="1"/>
        <v/>
      </c>
      <c r="U22" s="57"/>
      <c r="V22" s="59">
        <v>3</v>
      </c>
      <c r="W22" s="73" t="str">
        <f t="shared" si="2"/>
        <v/>
      </c>
      <c r="X22" s="77" t="str">
        <f ca="1">IF(ISBLANK(D22),"",D22&amp;OFFSET(氏名５文字関数!$J$4,S22,T22)&amp;E22&amp;B22&amp;"年")</f>
        <v/>
      </c>
      <c r="Y22" s="82"/>
      <c r="Z22" s="59">
        <v>3</v>
      </c>
      <c r="AA22" s="73" t="str">
        <f t="shared" si="3"/>
        <v/>
      </c>
      <c r="AB22" s="77" t="str">
        <f t="shared" si="4"/>
        <v/>
      </c>
      <c r="AC22" s="57"/>
      <c r="AE22" s="8" t="s">
        <v>134</v>
      </c>
      <c r="AF22" s="8" t="s">
        <v>199</v>
      </c>
      <c r="AG22" s="8">
        <v>15</v>
      </c>
    </row>
    <row r="23" spans="1:33" ht="18.75" customHeight="1" x14ac:dyDescent="0.2">
      <c r="A23" s="53">
        <v>4</v>
      </c>
      <c r="B23" s="120"/>
      <c r="C23" s="29" t="s">
        <v>4</v>
      </c>
      <c r="D23" s="126"/>
      <c r="E23" s="127"/>
      <c r="F23" s="53" t="s">
        <v>12</v>
      </c>
      <c r="G23" s="127"/>
      <c r="H23" s="31" t="s">
        <v>4</v>
      </c>
      <c r="I23" s="127"/>
      <c r="J23" s="31" t="s">
        <v>6</v>
      </c>
      <c r="K23" s="127"/>
      <c r="L23" s="29" t="s">
        <v>8</v>
      </c>
      <c r="M23" s="234"/>
      <c r="N23" s="235"/>
      <c r="O23" s="195"/>
      <c r="P23" s="196"/>
      <c r="S23" s="58" t="str">
        <f t="shared" si="1"/>
        <v/>
      </c>
      <c r="T23" s="58" t="str">
        <f t="shared" si="1"/>
        <v/>
      </c>
      <c r="U23" s="57"/>
      <c r="V23" s="59">
        <v>4</v>
      </c>
      <c r="W23" s="73" t="str">
        <f t="shared" si="2"/>
        <v/>
      </c>
      <c r="X23" s="77" t="str">
        <f ca="1">IF(ISBLANK(D23),"",D23&amp;OFFSET(氏名５文字関数!$J$4,S23,T23)&amp;E23&amp;B23&amp;"年")</f>
        <v/>
      </c>
      <c r="Y23" s="82"/>
      <c r="Z23" s="59">
        <v>4</v>
      </c>
      <c r="AA23" s="73" t="str">
        <f t="shared" si="3"/>
        <v/>
      </c>
      <c r="AB23" s="77" t="str">
        <f t="shared" si="4"/>
        <v/>
      </c>
      <c r="AC23" s="57"/>
      <c r="AE23" s="8" t="s">
        <v>138</v>
      </c>
      <c r="AF23" s="8" t="s">
        <v>261</v>
      </c>
      <c r="AG23" s="8">
        <v>16</v>
      </c>
    </row>
    <row r="24" spans="1:33" ht="18.75" customHeight="1" x14ac:dyDescent="0.2">
      <c r="A24" s="53">
        <v>5</v>
      </c>
      <c r="B24" s="120"/>
      <c r="C24" s="29" t="s">
        <v>4</v>
      </c>
      <c r="D24" s="126"/>
      <c r="E24" s="127"/>
      <c r="F24" s="53" t="s">
        <v>12</v>
      </c>
      <c r="G24" s="127"/>
      <c r="H24" s="31" t="s">
        <v>4</v>
      </c>
      <c r="I24" s="127"/>
      <c r="J24" s="31" t="s">
        <v>6</v>
      </c>
      <c r="K24" s="127"/>
      <c r="L24" s="29" t="s">
        <v>8</v>
      </c>
      <c r="M24" s="234"/>
      <c r="N24" s="235"/>
      <c r="O24" s="195"/>
      <c r="P24" s="196"/>
      <c r="S24" s="58" t="str">
        <f t="shared" si="1"/>
        <v/>
      </c>
      <c r="T24" s="58" t="str">
        <f t="shared" si="1"/>
        <v/>
      </c>
      <c r="U24" s="57"/>
      <c r="V24" s="59">
        <v>5</v>
      </c>
      <c r="W24" s="73" t="str">
        <f t="shared" si="2"/>
        <v/>
      </c>
      <c r="X24" s="77" t="str">
        <f ca="1">IF(ISBLANK(D24),"",D24&amp;OFFSET(氏名５文字関数!$J$4,S24,T24)&amp;E24&amp;B24&amp;"年")</f>
        <v/>
      </c>
      <c r="Y24" s="82"/>
      <c r="Z24" s="59">
        <v>5</v>
      </c>
      <c r="AA24" s="73" t="str">
        <f t="shared" si="3"/>
        <v/>
      </c>
      <c r="AB24" s="77" t="str">
        <f t="shared" si="4"/>
        <v/>
      </c>
      <c r="AC24" s="57"/>
      <c r="AE24" s="8" t="s">
        <v>135</v>
      </c>
      <c r="AF24" s="8" t="s">
        <v>200</v>
      </c>
      <c r="AG24" s="8">
        <v>17</v>
      </c>
    </row>
    <row r="25" spans="1:33" ht="18.75" customHeight="1" x14ac:dyDescent="0.2">
      <c r="A25" s="53">
        <v>6</v>
      </c>
      <c r="B25" s="120"/>
      <c r="C25" s="29" t="s">
        <v>4</v>
      </c>
      <c r="D25" s="126"/>
      <c r="E25" s="127"/>
      <c r="F25" s="53" t="s">
        <v>12</v>
      </c>
      <c r="G25" s="127"/>
      <c r="H25" s="31" t="s">
        <v>4</v>
      </c>
      <c r="I25" s="127"/>
      <c r="J25" s="31" t="s">
        <v>6</v>
      </c>
      <c r="K25" s="127"/>
      <c r="L25" s="29" t="s">
        <v>8</v>
      </c>
      <c r="M25" s="234"/>
      <c r="N25" s="235"/>
      <c r="O25" s="195"/>
      <c r="P25" s="196"/>
      <c r="S25" s="58" t="str">
        <f t="shared" si="1"/>
        <v/>
      </c>
      <c r="T25" s="58" t="str">
        <f t="shared" si="1"/>
        <v/>
      </c>
      <c r="U25" s="57"/>
      <c r="V25" s="59">
        <v>6</v>
      </c>
      <c r="W25" s="73" t="str">
        <f t="shared" si="2"/>
        <v/>
      </c>
      <c r="X25" s="77" t="str">
        <f ca="1">IF(ISBLANK(D25),"",D25&amp;OFFSET(氏名５文字関数!$J$4,S25,T25)&amp;E25&amp;B25&amp;"年")</f>
        <v/>
      </c>
      <c r="Y25" s="82"/>
      <c r="Z25" s="59">
        <v>6</v>
      </c>
      <c r="AA25" s="73" t="str">
        <f t="shared" si="3"/>
        <v/>
      </c>
      <c r="AB25" s="77" t="str">
        <f t="shared" si="4"/>
        <v/>
      </c>
      <c r="AC25" s="57"/>
      <c r="AE25" s="8" t="s">
        <v>136</v>
      </c>
      <c r="AF25" s="8" t="s">
        <v>201</v>
      </c>
      <c r="AG25" s="8">
        <v>18</v>
      </c>
    </row>
    <row r="26" spans="1:33" ht="18.75" customHeight="1" x14ac:dyDescent="0.2">
      <c r="A26" s="51">
        <v>7</v>
      </c>
      <c r="B26" s="120"/>
      <c r="C26" s="29" t="s">
        <v>4</v>
      </c>
      <c r="D26" s="126"/>
      <c r="E26" s="127"/>
      <c r="F26" s="53" t="s">
        <v>12</v>
      </c>
      <c r="G26" s="127"/>
      <c r="H26" s="31" t="s">
        <v>4</v>
      </c>
      <c r="I26" s="127"/>
      <c r="J26" s="31" t="s">
        <v>6</v>
      </c>
      <c r="K26" s="127"/>
      <c r="L26" s="31" t="s">
        <v>8</v>
      </c>
      <c r="M26" s="234"/>
      <c r="N26" s="235"/>
      <c r="O26" s="195"/>
      <c r="P26" s="196"/>
      <c r="S26" s="58" t="str">
        <f t="shared" si="1"/>
        <v/>
      </c>
      <c r="T26" s="58" t="str">
        <f t="shared" si="1"/>
        <v/>
      </c>
      <c r="U26" s="57"/>
      <c r="V26" s="59">
        <v>7</v>
      </c>
      <c r="W26" s="73" t="str">
        <f t="shared" si="2"/>
        <v/>
      </c>
      <c r="X26" s="77" t="str">
        <f ca="1">IF(ISBLANK(D26),"",D26&amp;OFFSET(氏名５文字関数!$J$4,S26,T26)&amp;E26&amp;B26&amp;"年")</f>
        <v/>
      </c>
      <c r="Y26" s="82"/>
      <c r="Z26" s="59">
        <v>7</v>
      </c>
      <c r="AA26" s="73" t="str">
        <f t="shared" si="3"/>
        <v/>
      </c>
      <c r="AB26" s="77" t="str">
        <f t="shared" si="4"/>
        <v/>
      </c>
      <c r="AC26" s="57"/>
      <c r="AE26" s="8" t="s">
        <v>137</v>
      </c>
      <c r="AF26" s="8" t="s">
        <v>202</v>
      </c>
      <c r="AG26" s="8">
        <v>19</v>
      </c>
    </row>
    <row r="27" spans="1:33" ht="18.75" customHeight="1" x14ac:dyDescent="0.2">
      <c r="A27" s="53">
        <v>8</v>
      </c>
      <c r="B27" s="120"/>
      <c r="C27" s="29" t="s">
        <v>4</v>
      </c>
      <c r="D27" s="126"/>
      <c r="E27" s="127"/>
      <c r="F27" s="53" t="s">
        <v>12</v>
      </c>
      <c r="G27" s="127"/>
      <c r="H27" s="31" t="s">
        <v>4</v>
      </c>
      <c r="I27" s="127"/>
      <c r="J27" s="31" t="s">
        <v>6</v>
      </c>
      <c r="K27" s="127"/>
      <c r="L27" s="31" t="s">
        <v>8</v>
      </c>
      <c r="M27" s="234"/>
      <c r="N27" s="235"/>
      <c r="O27" s="195"/>
      <c r="P27" s="196"/>
      <c r="S27" s="58" t="str">
        <f t="shared" si="1"/>
        <v/>
      </c>
      <c r="T27" s="58" t="str">
        <f t="shared" si="1"/>
        <v/>
      </c>
      <c r="U27" s="57"/>
      <c r="V27" s="59">
        <v>8</v>
      </c>
      <c r="W27" s="73" t="str">
        <f t="shared" si="2"/>
        <v/>
      </c>
      <c r="X27" s="77" t="str">
        <f ca="1">IF(ISBLANK(D27),"",D27&amp;OFFSET(氏名５文字関数!$J$4,S27,T27)&amp;E27&amp;B27&amp;"年")</f>
        <v/>
      </c>
      <c r="Y27" s="82"/>
      <c r="Z27" s="59">
        <v>8</v>
      </c>
      <c r="AA27" s="73" t="str">
        <f t="shared" si="3"/>
        <v/>
      </c>
      <c r="AB27" s="77" t="str">
        <f t="shared" si="4"/>
        <v/>
      </c>
      <c r="AC27" s="57"/>
      <c r="AE27" s="8" t="s">
        <v>139</v>
      </c>
      <c r="AF27" s="8" t="s">
        <v>139</v>
      </c>
      <c r="AG27" s="8">
        <v>20</v>
      </c>
    </row>
    <row r="28" spans="1:33" ht="18.75" customHeight="1" x14ac:dyDescent="0.2">
      <c r="A28" s="51">
        <v>9</v>
      </c>
      <c r="B28" s="120"/>
      <c r="C28" s="29" t="s">
        <v>4</v>
      </c>
      <c r="D28" s="126"/>
      <c r="E28" s="127"/>
      <c r="F28" s="53" t="s">
        <v>12</v>
      </c>
      <c r="G28" s="127"/>
      <c r="H28" s="31" t="s">
        <v>4</v>
      </c>
      <c r="I28" s="127"/>
      <c r="J28" s="31" t="s">
        <v>6</v>
      </c>
      <c r="K28" s="127"/>
      <c r="L28" s="29" t="s">
        <v>8</v>
      </c>
      <c r="M28" s="234"/>
      <c r="N28" s="235"/>
      <c r="O28" s="195"/>
      <c r="P28" s="196"/>
      <c r="S28" s="58" t="str">
        <f t="shared" si="1"/>
        <v/>
      </c>
      <c r="T28" s="58" t="str">
        <f t="shared" si="1"/>
        <v/>
      </c>
      <c r="U28" s="57"/>
      <c r="V28" s="59">
        <v>9</v>
      </c>
      <c r="W28" s="73" t="str">
        <f t="shared" si="2"/>
        <v/>
      </c>
      <c r="X28" s="77" t="str">
        <f ca="1">IF(ISBLANK(D28),"",D28&amp;OFFSET(氏名５文字関数!$J$4,S28,T28)&amp;E28&amp;B28&amp;"年")</f>
        <v/>
      </c>
      <c r="Y28" s="82"/>
      <c r="Z28" s="59">
        <v>9</v>
      </c>
      <c r="AA28" s="73" t="str">
        <f t="shared" si="3"/>
        <v/>
      </c>
      <c r="AB28" s="77" t="str">
        <f t="shared" si="4"/>
        <v/>
      </c>
      <c r="AC28" s="57"/>
      <c r="AE28" s="8" t="s">
        <v>140</v>
      </c>
      <c r="AF28" s="8" t="s">
        <v>203</v>
      </c>
      <c r="AG28" s="8">
        <v>21</v>
      </c>
    </row>
    <row r="29" spans="1:33" ht="18.75" customHeight="1" x14ac:dyDescent="0.2">
      <c r="A29" s="27">
        <v>10</v>
      </c>
      <c r="B29" s="121"/>
      <c r="C29" s="47" t="s">
        <v>4</v>
      </c>
      <c r="D29" s="128"/>
      <c r="E29" s="129"/>
      <c r="F29" s="70" t="s">
        <v>12</v>
      </c>
      <c r="G29" s="129"/>
      <c r="H29" s="71" t="s">
        <v>4</v>
      </c>
      <c r="I29" s="129"/>
      <c r="J29" s="71" t="s">
        <v>6</v>
      </c>
      <c r="K29" s="129"/>
      <c r="L29" s="47" t="s">
        <v>8</v>
      </c>
      <c r="M29" s="234"/>
      <c r="N29" s="235"/>
      <c r="O29" s="195"/>
      <c r="P29" s="196"/>
      <c r="S29" s="58" t="str">
        <f t="shared" si="1"/>
        <v/>
      </c>
      <c r="T29" s="58" t="str">
        <f t="shared" si="1"/>
        <v/>
      </c>
      <c r="U29" s="57"/>
      <c r="V29" s="68">
        <v>10</v>
      </c>
      <c r="W29" s="74" t="str">
        <f t="shared" si="2"/>
        <v/>
      </c>
      <c r="X29" s="78" t="str">
        <f ca="1">IF(ISBLANK(D29),"",D29&amp;OFFSET(氏名５文字関数!$J$4,S29,T29)&amp;E29&amp;B29&amp;"年")</f>
        <v/>
      </c>
      <c r="Y29" s="82"/>
      <c r="Z29" s="68">
        <v>10</v>
      </c>
      <c r="AA29" s="74" t="str">
        <f t="shared" si="3"/>
        <v/>
      </c>
      <c r="AB29" s="78" t="str">
        <f t="shared" si="4"/>
        <v/>
      </c>
      <c r="AC29" s="57"/>
      <c r="AE29" s="8" t="s">
        <v>141</v>
      </c>
      <c r="AF29" s="8" t="s">
        <v>262</v>
      </c>
      <c r="AG29" s="8">
        <v>22</v>
      </c>
    </row>
    <row r="30" spans="1:33" ht="18.75" customHeight="1" x14ac:dyDescent="0.2">
      <c r="A30" s="27">
        <v>11</v>
      </c>
      <c r="B30" s="121"/>
      <c r="C30" s="47" t="s">
        <v>4</v>
      </c>
      <c r="D30" s="128"/>
      <c r="E30" s="129"/>
      <c r="F30" s="70" t="s">
        <v>12</v>
      </c>
      <c r="G30" s="129"/>
      <c r="H30" s="71" t="s">
        <v>4</v>
      </c>
      <c r="I30" s="129"/>
      <c r="J30" s="71" t="s">
        <v>6</v>
      </c>
      <c r="K30" s="129"/>
      <c r="L30" s="47" t="s">
        <v>8</v>
      </c>
      <c r="M30" s="234"/>
      <c r="N30" s="235"/>
      <c r="O30" s="195"/>
      <c r="P30" s="196"/>
      <c r="S30" s="58" t="str">
        <f t="shared" si="1"/>
        <v/>
      </c>
      <c r="T30" s="58" t="str">
        <f t="shared" si="1"/>
        <v/>
      </c>
      <c r="U30" s="57"/>
      <c r="V30" s="68">
        <v>11</v>
      </c>
      <c r="W30" s="74" t="str">
        <f t="shared" si="2"/>
        <v/>
      </c>
      <c r="X30" s="78" t="str">
        <f ca="1">IF(ISBLANK(D30),"",D30&amp;OFFSET(氏名５文字関数!$J$4,S30,T30)&amp;E30&amp;B30&amp;"年")</f>
        <v/>
      </c>
      <c r="Y30" s="82"/>
      <c r="Z30" s="68">
        <v>11</v>
      </c>
      <c r="AA30" s="74" t="str">
        <f t="shared" si="3"/>
        <v/>
      </c>
      <c r="AB30" s="78" t="str">
        <f t="shared" si="4"/>
        <v/>
      </c>
      <c r="AC30" s="57"/>
      <c r="AE30" s="57" t="s">
        <v>263</v>
      </c>
      <c r="AF30" s="57" t="s">
        <v>264</v>
      </c>
      <c r="AG30" s="8">
        <v>23</v>
      </c>
    </row>
    <row r="31" spans="1:33" ht="18.75" customHeight="1" x14ac:dyDescent="0.2">
      <c r="A31" s="27">
        <v>12</v>
      </c>
      <c r="B31" s="121"/>
      <c r="C31" s="47" t="s">
        <v>4</v>
      </c>
      <c r="D31" s="128"/>
      <c r="E31" s="129"/>
      <c r="F31" s="70" t="s">
        <v>12</v>
      </c>
      <c r="G31" s="129"/>
      <c r="H31" s="71" t="s">
        <v>4</v>
      </c>
      <c r="I31" s="129"/>
      <c r="J31" s="71" t="s">
        <v>6</v>
      </c>
      <c r="K31" s="129"/>
      <c r="L31" s="47" t="s">
        <v>8</v>
      </c>
      <c r="M31" s="234"/>
      <c r="N31" s="235"/>
      <c r="O31" s="195"/>
      <c r="P31" s="196"/>
      <c r="S31" s="58" t="str">
        <f t="shared" si="1"/>
        <v/>
      </c>
      <c r="T31" s="58" t="str">
        <f t="shared" si="1"/>
        <v/>
      </c>
      <c r="U31" s="57"/>
      <c r="V31" s="68">
        <v>12</v>
      </c>
      <c r="W31" s="74" t="str">
        <f t="shared" si="2"/>
        <v/>
      </c>
      <c r="X31" s="78" t="str">
        <f ca="1">IF(ISBLANK(D31),"",D31&amp;OFFSET(氏名５文字関数!$J$4,S31,T31)&amp;E31&amp;B31&amp;"年")</f>
        <v/>
      </c>
      <c r="Y31" s="82"/>
      <c r="Z31" s="68">
        <v>12</v>
      </c>
      <c r="AA31" s="74" t="str">
        <f t="shared" si="3"/>
        <v/>
      </c>
      <c r="AB31" s="78" t="str">
        <f t="shared" si="4"/>
        <v/>
      </c>
      <c r="AC31" s="57"/>
      <c r="AE31" s="8" t="s">
        <v>143</v>
      </c>
      <c r="AF31" s="8" t="s">
        <v>206</v>
      </c>
      <c r="AG31" s="8">
        <v>24</v>
      </c>
    </row>
    <row r="32" spans="1:33" ht="18.75" customHeight="1" x14ac:dyDescent="0.2">
      <c r="A32" s="27">
        <v>13</v>
      </c>
      <c r="B32" s="121"/>
      <c r="C32" s="47" t="s">
        <v>4</v>
      </c>
      <c r="D32" s="128"/>
      <c r="E32" s="129"/>
      <c r="F32" s="70" t="s">
        <v>12</v>
      </c>
      <c r="G32" s="129"/>
      <c r="H32" s="71" t="s">
        <v>4</v>
      </c>
      <c r="I32" s="129"/>
      <c r="J32" s="71" t="s">
        <v>6</v>
      </c>
      <c r="K32" s="129"/>
      <c r="L32" s="47" t="s">
        <v>8</v>
      </c>
      <c r="M32" s="234"/>
      <c r="N32" s="235"/>
      <c r="O32" s="195"/>
      <c r="P32" s="196"/>
      <c r="S32" s="58" t="str">
        <f t="shared" si="1"/>
        <v/>
      </c>
      <c r="T32" s="58" t="str">
        <f t="shared" si="1"/>
        <v/>
      </c>
      <c r="U32" s="57"/>
      <c r="V32" s="68">
        <v>13</v>
      </c>
      <c r="W32" s="74" t="str">
        <f t="shared" si="2"/>
        <v/>
      </c>
      <c r="X32" s="78" t="str">
        <f ca="1">IF(ISBLANK(D32),"",D32&amp;OFFSET(氏名５文字関数!$J$4,S32,T32)&amp;E32&amp;B32&amp;"年")</f>
        <v/>
      </c>
      <c r="Y32" s="82"/>
      <c r="Z32" s="68">
        <v>13</v>
      </c>
      <c r="AA32" s="74" t="str">
        <f t="shared" si="3"/>
        <v/>
      </c>
      <c r="AB32" s="78" t="str">
        <f t="shared" si="4"/>
        <v/>
      </c>
      <c r="AC32" s="57"/>
      <c r="AE32" s="8" t="s">
        <v>144</v>
      </c>
      <c r="AF32" s="8" t="s">
        <v>207</v>
      </c>
      <c r="AG32" s="8">
        <v>25</v>
      </c>
    </row>
    <row r="33" spans="1:33" ht="18.75" customHeight="1" x14ac:dyDescent="0.2">
      <c r="A33" s="27">
        <v>14</v>
      </c>
      <c r="B33" s="121"/>
      <c r="C33" s="47" t="s">
        <v>4</v>
      </c>
      <c r="D33" s="128"/>
      <c r="E33" s="129"/>
      <c r="F33" s="70" t="s">
        <v>12</v>
      </c>
      <c r="G33" s="129"/>
      <c r="H33" s="71" t="s">
        <v>4</v>
      </c>
      <c r="I33" s="129"/>
      <c r="J33" s="71" t="s">
        <v>6</v>
      </c>
      <c r="K33" s="129"/>
      <c r="L33" s="47" t="s">
        <v>8</v>
      </c>
      <c r="M33" s="234"/>
      <c r="N33" s="235"/>
      <c r="O33" s="195"/>
      <c r="P33" s="196"/>
      <c r="S33" s="58" t="str">
        <f t="shared" si="1"/>
        <v/>
      </c>
      <c r="T33" s="58" t="str">
        <f t="shared" si="1"/>
        <v/>
      </c>
      <c r="U33" s="57"/>
      <c r="V33" s="68">
        <v>14</v>
      </c>
      <c r="W33" s="74" t="str">
        <f t="shared" si="2"/>
        <v/>
      </c>
      <c r="X33" s="78" t="str">
        <f ca="1">IF(ISBLANK(D33),"",D33&amp;OFFSET(氏名５文字関数!$J$4,S33,T33)&amp;E33&amp;B33&amp;"年")</f>
        <v/>
      </c>
      <c r="Y33" s="82"/>
      <c r="Z33" s="68">
        <v>14</v>
      </c>
      <c r="AA33" s="74" t="str">
        <f t="shared" si="3"/>
        <v/>
      </c>
      <c r="AB33" s="78" t="str">
        <f t="shared" si="4"/>
        <v/>
      </c>
      <c r="AC33" s="57"/>
      <c r="AE33" s="8" t="s">
        <v>145</v>
      </c>
      <c r="AF33" s="8" t="s">
        <v>208</v>
      </c>
      <c r="AG33" s="8">
        <v>26</v>
      </c>
    </row>
    <row r="34" spans="1:33" ht="18.75" customHeight="1" x14ac:dyDescent="0.2">
      <c r="A34" s="27">
        <v>15</v>
      </c>
      <c r="B34" s="120"/>
      <c r="C34" s="29" t="s">
        <v>4</v>
      </c>
      <c r="D34" s="126"/>
      <c r="E34" s="127"/>
      <c r="F34" s="53" t="s">
        <v>12</v>
      </c>
      <c r="G34" s="127"/>
      <c r="H34" s="31" t="s">
        <v>4</v>
      </c>
      <c r="I34" s="127"/>
      <c r="J34" s="31" t="s">
        <v>6</v>
      </c>
      <c r="K34" s="127"/>
      <c r="L34" s="29" t="s">
        <v>8</v>
      </c>
      <c r="M34" s="234"/>
      <c r="N34" s="235"/>
      <c r="O34" s="195"/>
      <c r="P34" s="196"/>
      <c r="S34" s="58" t="str">
        <f t="shared" si="1"/>
        <v/>
      </c>
      <c r="T34" s="58" t="str">
        <f t="shared" si="1"/>
        <v/>
      </c>
      <c r="U34" s="57"/>
      <c r="V34" s="59">
        <v>15</v>
      </c>
      <c r="W34" s="73" t="str">
        <f t="shared" si="2"/>
        <v/>
      </c>
      <c r="X34" s="77" t="str">
        <f ca="1">IF(ISBLANK(D34),"",D34&amp;OFFSET(氏名５文字関数!$J$4,S34,T34)&amp;E34&amp;B34&amp;"年")</f>
        <v/>
      </c>
      <c r="Y34" s="82"/>
      <c r="Z34" s="59">
        <v>15</v>
      </c>
      <c r="AA34" s="73" t="str">
        <f t="shared" si="3"/>
        <v/>
      </c>
      <c r="AB34" s="77" t="str">
        <f t="shared" si="4"/>
        <v/>
      </c>
      <c r="AC34" s="57"/>
      <c r="AE34" s="8" t="s">
        <v>147</v>
      </c>
      <c r="AF34" s="8" t="s">
        <v>147</v>
      </c>
      <c r="AG34" s="8">
        <v>27</v>
      </c>
    </row>
    <row r="35" spans="1:33" ht="18.75" customHeight="1" x14ac:dyDescent="0.2">
      <c r="A35" s="27">
        <v>16</v>
      </c>
      <c r="B35" s="122"/>
      <c r="C35" s="25" t="s">
        <v>4</v>
      </c>
      <c r="D35" s="130"/>
      <c r="E35" s="131"/>
      <c r="F35" s="22" t="s">
        <v>12</v>
      </c>
      <c r="G35" s="135"/>
      <c r="H35" s="22" t="s">
        <v>4</v>
      </c>
      <c r="I35" s="135"/>
      <c r="J35" s="22" t="s">
        <v>6</v>
      </c>
      <c r="K35" s="135"/>
      <c r="L35" s="25" t="s">
        <v>8</v>
      </c>
      <c r="M35" s="236"/>
      <c r="N35" s="237"/>
      <c r="O35" s="195"/>
      <c r="P35" s="196"/>
      <c r="S35" s="58" t="str">
        <f t="shared" si="1"/>
        <v/>
      </c>
      <c r="T35" s="58" t="str">
        <f t="shared" si="1"/>
        <v/>
      </c>
      <c r="U35" s="57"/>
      <c r="V35" s="96">
        <v>16</v>
      </c>
      <c r="W35" s="97" t="str">
        <f t="shared" si="2"/>
        <v/>
      </c>
      <c r="X35" s="98" t="str">
        <f ca="1">IF(ISBLANK(D35),"",D35&amp;OFFSET(氏名５文字関数!$J$4,S35,T35)&amp;E35&amp;B35&amp;"年")</f>
        <v/>
      </c>
      <c r="Y35" s="82"/>
      <c r="Z35" s="96">
        <v>16</v>
      </c>
      <c r="AA35" s="97" t="str">
        <f t="shared" si="3"/>
        <v/>
      </c>
      <c r="AB35" s="98" t="str">
        <f>IF(ISBLANK($D35),"",D35)</f>
        <v/>
      </c>
      <c r="AC35" s="57"/>
      <c r="AE35" s="8" t="s">
        <v>148</v>
      </c>
      <c r="AF35" s="8" t="s">
        <v>210</v>
      </c>
      <c r="AG35" s="8">
        <v>28</v>
      </c>
    </row>
    <row r="36" spans="1:33" ht="18.75" customHeight="1" x14ac:dyDescent="0.2">
      <c r="A36" s="27">
        <v>17</v>
      </c>
      <c r="B36" s="122"/>
      <c r="C36" s="25" t="s">
        <v>4</v>
      </c>
      <c r="D36" s="130"/>
      <c r="E36" s="131"/>
      <c r="F36" s="22" t="s">
        <v>12</v>
      </c>
      <c r="G36" s="135"/>
      <c r="H36" s="22" t="s">
        <v>4</v>
      </c>
      <c r="I36" s="135"/>
      <c r="J36" s="22" t="s">
        <v>6</v>
      </c>
      <c r="K36" s="135"/>
      <c r="L36" s="25" t="s">
        <v>8</v>
      </c>
      <c r="M36" s="234"/>
      <c r="N36" s="235"/>
      <c r="O36" s="195"/>
      <c r="P36" s="196"/>
      <c r="S36" s="58" t="str">
        <f t="shared" si="1"/>
        <v/>
      </c>
      <c r="T36" s="58" t="str">
        <f t="shared" si="1"/>
        <v/>
      </c>
      <c r="U36" s="57"/>
      <c r="V36" s="59">
        <v>17</v>
      </c>
      <c r="W36" s="73" t="str">
        <f t="shared" si="2"/>
        <v/>
      </c>
      <c r="X36" s="77" t="str">
        <f ca="1">IF(ISBLANK(D36),"",D36&amp;OFFSET(氏名５文字関数!$J$4,S36,T36)&amp;E36&amp;B36&amp;"年")</f>
        <v/>
      </c>
      <c r="Y36" s="82"/>
      <c r="Z36" s="59">
        <v>17</v>
      </c>
      <c r="AA36" s="73" t="str">
        <f t="shared" si="3"/>
        <v/>
      </c>
      <c r="AB36" s="77" t="str">
        <f>IF(ISBLANK($D36),"",D36)</f>
        <v/>
      </c>
      <c r="AC36" s="57"/>
      <c r="AE36" s="8" t="s">
        <v>149</v>
      </c>
      <c r="AF36" s="8" t="s">
        <v>211</v>
      </c>
      <c r="AG36" s="8">
        <v>29</v>
      </c>
    </row>
    <row r="37" spans="1:33" ht="18.75" customHeight="1" x14ac:dyDescent="0.2">
      <c r="A37" s="27">
        <v>18</v>
      </c>
      <c r="B37" s="120"/>
      <c r="C37" s="29" t="s">
        <v>4</v>
      </c>
      <c r="D37" s="126"/>
      <c r="E37" s="132"/>
      <c r="F37" s="31" t="s">
        <v>12</v>
      </c>
      <c r="G37" s="127"/>
      <c r="H37" s="31" t="s">
        <v>4</v>
      </c>
      <c r="I37" s="127"/>
      <c r="J37" s="31" t="s">
        <v>5</v>
      </c>
      <c r="K37" s="127"/>
      <c r="L37" s="29" t="s">
        <v>7</v>
      </c>
      <c r="M37" s="234"/>
      <c r="N37" s="235"/>
      <c r="O37" s="195"/>
      <c r="P37" s="196"/>
      <c r="S37" s="58" t="str">
        <f t="shared" si="1"/>
        <v/>
      </c>
      <c r="T37" s="58" t="str">
        <f t="shared" si="1"/>
        <v/>
      </c>
      <c r="U37" s="57"/>
      <c r="V37" s="59">
        <v>18</v>
      </c>
      <c r="W37" s="73" t="str">
        <f t="shared" si="2"/>
        <v/>
      </c>
      <c r="X37" s="77" t="str">
        <f ca="1">IF(ISBLANK(D37),"",D37&amp;OFFSET(氏名５文字関数!$J$4,S37,T37)&amp;E37&amp;B37&amp;"年")</f>
        <v/>
      </c>
      <c r="Y37" s="82"/>
      <c r="Z37" s="59">
        <v>18</v>
      </c>
      <c r="AA37" s="73" t="str">
        <f t="shared" si="3"/>
        <v/>
      </c>
      <c r="AB37" s="77" t="str">
        <f>IF(ISBLANK($D37),"",D37)</f>
        <v/>
      </c>
      <c r="AC37" s="57"/>
      <c r="AE37" s="8" t="s">
        <v>150</v>
      </c>
      <c r="AF37" s="8" t="s">
        <v>212</v>
      </c>
      <c r="AG37" s="8">
        <v>30</v>
      </c>
    </row>
    <row r="38" spans="1:33" ht="18.75" customHeight="1" x14ac:dyDescent="0.2">
      <c r="A38" s="27">
        <v>19</v>
      </c>
      <c r="B38" s="120"/>
      <c r="C38" s="29" t="s">
        <v>4</v>
      </c>
      <c r="D38" s="126"/>
      <c r="E38" s="132"/>
      <c r="F38" s="31" t="s">
        <v>12</v>
      </c>
      <c r="G38" s="127"/>
      <c r="H38" s="31" t="s">
        <v>4</v>
      </c>
      <c r="I38" s="127"/>
      <c r="J38" s="31" t="s">
        <v>5</v>
      </c>
      <c r="K38" s="127"/>
      <c r="L38" s="29" t="s">
        <v>7</v>
      </c>
      <c r="M38" s="234"/>
      <c r="N38" s="235"/>
      <c r="O38" s="195"/>
      <c r="P38" s="196"/>
      <c r="S38" s="58" t="str">
        <f t="shared" si="1"/>
        <v/>
      </c>
      <c r="T38" s="58" t="str">
        <f t="shared" si="1"/>
        <v/>
      </c>
      <c r="U38" s="57"/>
      <c r="V38" s="59">
        <v>19</v>
      </c>
      <c r="W38" s="73" t="str">
        <f t="shared" si="2"/>
        <v/>
      </c>
      <c r="X38" s="77" t="str">
        <f ca="1">IF(ISBLANK(D38),"",D38&amp;OFFSET(氏名５文字関数!$J$4,S38,T38)&amp;E38&amp;B38&amp;"年")</f>
        <v/>
      </c>
      <c r="Y38" s="82"/>
      <c r="Z38" s="59">
        <v>19</v>
      </c>
      <c r="AA38" s="73" t="str">
        <f t="shared" si="3"/>
        <v/>
      </c>
      <c r="AB38" s="77" t="str">
        <f>IF(ISBLANK($D38),"",D38)</f>
        <v/>
      </c>
      <c r="AC38" s="57"/>
      <c r="AE38" s="8" t="s">
        <v>151</v>
      </c>
      <c r="AF38" s="8" t="s">
        <v>213</v>
      </c>
      <c r="AG38" s="8">
        <v>31</v>
      </c>
    </row>
    <row r="39" spans="1:33" ht="18.75" customHeight="1" thickBot="1" x14ac:dyDescent="0.25">
      <c r="A39" s="33">
        <v>20</v>
      </c>
      <c r="B39" s="123"/>
      <c r="C39" s="35" t="s">
        <v>4</v>
      </c>
      <c r="D39" s="133"/>
      <c r="E39" s="134"/>
      <c r="F39" s="37" t="s">
        <v>12</v>
      </c>
      <c r="G39" s="136"/>
      <c r="H39" s="37" t="s">
        <v>4</v>
      </c>
      <c r="I39" s="136"/>
      <c r="J39" s="37" t="s">
        <v>5</v>
      </c>
      <c r="K39" s="136"/>
      <c r="L39" s="35" t="s">
        <v>7</v>
      </c>
      <c r="M39" s="238"/>
      <c r="N39" s="239"/>
      <c r="O39" s="195"/>
      <c r="P39" s="196"/>
      <c r="S39" s="58" t="str">
        <f t="shared" si="1"/>
        <v/>
      </c>
      <c r="T39" s="58" t="str">
        <f t="shared" si="1"/>
        <v/>
      </c>
      <c r="U39" s="57"/>
      <c r="V39" s="60">
        <v>20</v>
      </c>
      <c r="W39" s="75" t="str">
        <f t="shared" si="2"/>
        <v/>
      </c>
      <c r="X39" s="79" t="str">
        <f ca="1">IF(ISBLANK(D39),"",D39&amp;OFFSET(氏名５文字関数!$J$4,S39,T39)&amp;E39&amp;B39&amp;"年")</f>
        <v/>
      </c>
      <c r="Y39" s="82"/>
      <c r="Z39" s="60">
        <v>20</v>
      </c>
      <c r="AA39" s="75" t="str">
        <f t="shared" si="3"/>
        <v/>
      </c>
      <c r="AB39" s="79" t="str">
        <f>IF(ISBLANK($D39),"",D39)</f>
        <v/>
      </c>
      <c r="AC39" s="57"/>
      <c r="AE39" s="8" t="s">
        <v>152</v>
      </c>
      <c r="AF39" s="8" t="s">
        <v>214</v>
      </c>
      <c r="AG39" s="8">
        <v>32</v>
      </c>
    </row>
    <row r="40" spans="1:33" ht="18.75" hidden="1" customHeight="1" x14ac:dyDescent="0.2">
      <c r="A40" s="209" t="s">
        <v>260</v>
      </c>
      <c r="B40" s="44"/>
      <c r="C40" s="25" t="s">
        <v>4</v>
      </c>
      <c r="D40" s="66"/>
      <c r="E40" s="45"/>
      <c r="F40" s="22" t="s">
        <v>12</v>
      </c>
      <c r="G40" s="19"/>
      <c r="H40" s="22" t="s">
        <v>4</v>
      </c>
      <c r="I40" s="19"/>
      <c r="J40" s="22" t="s">
        <v>6</v>
      </c>
      <c r="K40" s="19"/>
      <c r="L40" s="25" t="s">
        <v>8</v>
      </c>
      <c r="M40" s="207"/>
      <c r="N40" s="208"/>
      <c r="O40" s="195"/>
      <c r="P40" s="196"/>
      <c r="S40" s="58" t="str">
        <f t="shared" si="1"/>
        <v/>
      </c>
      <c r="T40" s="58" t="str">
        <f t="shared" si="1"/>
        <v/>
      </c>
      <c r="U40" s="57"/>
      <c r="V40" s="215" t="s">
        <v>260</v>
      </c>
      <c r="W40" s="97" t="str">
        <f t="shared" si="2"/>
        <v/>
      </c>
      <c r="X40" s="98" t="str">
        <f ca="1">IF(ISBLANK(D40),"",D40&amp;OFFSET(氏名５文字関数!$J$4,S40,T40)&amp;E40&amp;B40&amp;"年")</f>
        <v/>
      </c>
      <c r="Y40" s="82"/>
      <c r="Z40" s="212" t="s">
        <v>260</v>
      </c>
      <c r="AA40" s="97" t="str">
        <f t="shared" si="3"/>
        <v/>
      </c>
      <c r="AB40" s="98" t="str">
        <f t="shared" si="4"/>
        <v/>
      </c>
      <c r="AC40" s="57"/>
      <c r="AE40" s="8" t="s">
        <v>153</v>
      </c>
      <c r="AF40" s="8" t="s">
        <v>215</v>
      </c>
      <c r="AG40" s="8">
        <v>33</v>
      </c>
    </row>
    <row r="41" spans="1:33" ht="18.75" hidden="1" customHeight="1" x14ac:dyDescent="0.2">
      <c r="A41" s="210"/>
      <c r="B41" s="44"/>
      <c r="C41" s="25" t="s">
        <v>4</v>
      </c>
      <c r="D41" s="66"/>
      <c r="E41" s="45"/>
      <c r="F41" s="22" t="s">
        <v>12</v>
      </c>
      <c r="G41" s="19"/>
      <c r="H41" s="22" t="s">
        <v>4</v>
      </c>
      <c r="I41" s="19"/>
      <c r="J41" s="22" t="s">
        <v>6</v>
      </c>
      <c r="K41" s="19"/>
      <c r="L41" s="25" t="s">
        <v>8</v>
      </c>
      <c r="M41" s="203"/>
      <c r="N41" s="204"/>
      <c r="O41" s="195"/>
      <c r="P41" s="196"/>
      <c r="S41" s="58" t="str">
        <f t="shared" ref="S41:T46" si="5">IF(D41="","",LEN(D41))</f>
        <v/>
      </c>
      <c r="T41" s="58" t="str">
        <f t="shared" si="5"/>
        <v/>
      </c>
      <c r="U41" s="57"/>
      <c r="V41" s="216"/>
      <c r="W41" s="73" t="str">
        <f t="shared" si="2"/>
        <v/>
      </c>
      <c r="X41" s="77" t="str">
        <f ca="1">IF(ISBLANK(D41),"",D41&amp;OFFSET(氏名５文字関数!$J$4,S41,T41)&amp;E41&amp;B41&amp;"年")</f>
        <v/>
      </c>
      <c r="Y41" s="82"/>
      <c r="Z41" s="213"/>
      <c r="AA41" s="73" t="str">
        <f t="shared" si="3"/>
        <v/>
      </c>
      <c r="AB41" s="77" t="str">
        <f t="shared" si="4"/>
        <v/>
      </c>
      <c r="AC41" s="57"/>
      <c r="AE41" s="8" t="s">
        <v>77</v>
      </c>
      <c r="AF41" s="8" t="s">
        <v>216</v>
      </c>
      <c r="AG41" s="8">
        <v>34</v>
      </c>
    </row>
    <row r="42" spans="1:33" ht="18.75" hidden="1" customHeight="1" x14ac:dyDescent="0.2">
      <c r="A42" s="210"/>
      <c r="B42" s="54"/>
      <c r="C42" s="29" t="s">
        <v>4</v>
      </c>
      <c r="D42" s="64"/>
      <c r="E42" s="56"/>
      <c r="F42" s="31" t="s">
        <v>12</v>
      </c>
      <c r="G42" s="28"/>
      <c r="H42" s="31" t="s">
        <v>4</v>
      </c>
      <c r="I42" s="28"/>
      <c r="J42" s="31" t="s">
        <v>5</v>
      </c>
      <c r="K42" s="28"/>
      <c r="L42" s="29" t="s">
        <v>7</v>
      </c>
      <c r="M42" s="203"/>
      <c r="N42" s="204"/>
      <c r="O42" s="195"/>
      <c r="P42" s="196"/>
      <c r="S42" s="58" t="str">
        <f t="shared" si="5"/>
        <v/>
      </c>
      <c r="T42" s="58" t="str">
        <f t="shared" si="5"/>
        <v/>
      </c>
      <c r="U42" s="57"/>
      <c r="V42" s="216"/>
      <c r="W42" s="73" t="str">
        <f t="shared" si="2"/>
        <v/>
      </c>
      <c r="X42" s="77" t="str">
        <f ca="1">IF(ISBLANK(D42),"",D42&amp;OFFSET(氏名５文字関数!$J$4,S42,T42)&amp;E42&amp;B42&amp;"年")</f>
        <v/>
      </c>
      <c r="Y42" s="82"/>
      <c r="Z42" s="213"/>
      <c r="AA42" s="73" t="str">
        <f t="shared" si="3"/>
        <v/>
      </c>
      <c r="AB42" s="77" t="str">
        <f t="shared" si="4"/>
        <v/>
      </c>
      <c r="AC42" s="57"/>
      <c r="AE42" s="8" t="s">
        <v>154</v>
      </c>
      <c r="AF42" s="8" t="s">
        <v>217</v>
      </c>
      <c r="AG42" s="8">
        <v>35</v>
      </c>
    </row>
    <row r="43" spans="1:33" ht="18.75" hidden="1" customHeight="1" x14ac:dyDescent="0.2">
      <c r="A43" s="210"/>
      <c r="B43" s="54"/>
      <c r="C43" s="29" t="s">
        <v>4</v>
      </c>
      <c r="D43" s="64"/>
      <c r="E43" s="56"/>
      <c r="F43" s="31" t="s">
        <v>12</v>
      </c>
      <c r="G43" s="28"/>
      <c r="H43" s="31" t="s">
        <v>4</v>
      </c>
      <c r="I43" s="28"/>
      <c r="J43" s="31" t="s">
        <v>5</v>
      </c>
      <c r="K43" s="28"/>
      <c r="L43" s="29" t="s">
        <v>7</v>
      </c>
      <c r="M43" s="203"/>
      <c r="N43" s="204"/>
      <c r="O43" s="195"/>
      <c r="P43" s="196"/>
      <c r="S43" s="58" t="str">
        <f t="shared" si="5"/>
        <v/>
      </c>
      <c r="T43" s="58" t="str">
        <f t="shared" si="5"/>
        <v/>
      </c>
      <c r="U43" s="57"/>
      <c r="V43" s="216"/>
      <c r="W43" s="73" t="str">
        <f t="shared" si="2"/>
        <v/>
      </c>
      <c r="X43" s="77" t="str">
        <f ca="1">IF(ISBLANK(D43),"",D43&amp;OFFSET(氏名５文字関数!$J$4,S43,T43)&amp;E43&amp;B43&amp;"年")</f>
        <v/>
      </c>
      <c r="Y43" s="82"/>
      <c r="Z43" s="213"/>
      <c r="AA43" s="73" t="str">
        <f t="shared" si="3"/>
        <v/>
      </c>
      <c r="AB43" s="77" t="str">
        <f t="shared" si="4"/>
        <v/>
      </c>
      <c r="AC43" s="57"/>
      <c r="AE43" s="8" t="s">
        <v>155</v>
      </c>
      <c r="AF43" s="8" t="s">
        <v>218</v>
      </c>
      <c r="AG43" s="8">
        <v>36</v>
      </c>
    </row>
    <row r="44" spans="1:33" ht="18.75" hidden="1" customHeight="1" thickBot="1" x14ac:dyDescent="0.25">
      <c r="A44" s="211"/>
      <c r="B44" s="42"/>
      <c r="C44" s="35" t="s">
        <v>4</v>
      </c>
      <c r="D44" s="65"/>
      <c r="E44" s="43"/>
      <c r="F44" s="37" t="s">
        <v>12</v>
      </c>
      <c r="G44" s="34"/>
      <c r="H44" s="37" t="s">
        <v>4</v>
      </c>
      <c r="I44" s="34"/>
      <c r="J44" s="37" t="s">
        <v>5</v>
      </c>
      <c r="K44" s="34"/>
      <c r="L44" s="35" t="s">
        <v>7</v>
      </c>
      <c r="M44" s="205"/>
      <c r="N44" s="206"/>
      <c r="O44" s="195"/>
      <c r="P44" s="196"/>
      <c r="S44" s="58" t="str">
        <f t="shared" si="5"/>
        <v/>
      </c>
      <c r="T44" s="58" t="str">
        <f t="shared" si="5"/>
        <v/>
      </c>
      <c r="U44" s="57"/>
      <c r="V44" s="217"/>
      <c r="W44" s="75" t="str">
        <f t="shared" si="2"/>
        <v/>
      </c>
      <c r="X44" s="79" t="str">
        <f ca="1">IF(ISBLANK(D44),"",D44&amp;OFFSET(氏名５文字関数!$J$4,S44,T44)&amp;E44&amp;B44&amp;"年")</f>
        <v/>
      </c>
      <c r="Y44" s="82"/>
      <c r="Z44" s="214"/>
      <c r="AA44" s="75" t="str">
        <f t="shared" si="3"/>
        <v/>
      </c>
      <c r="AB44" s="79" t="str">
        <f t="shared" si="4"/>
        <v/>
      </c>
      <c r="AC44" s="57"/>
      <c r="AE44" s="8" t="s">
        <v>156</v>
      </c>
      <c r="AF44" s="8" t="s">
        <v>156</v>
      </c>
      <c r="AG44" s="8">
        <v>37</v>
      </c>
    </row>
    <row r="45" spans="1:33" ht="18.75" customHeight="1" x14ac:dyDescent="0.2">
      <c r="M45" s="195"/>
      <c r="N45" s="196"/>
      <c r="O45" s="195"/>
      <c r="P45" s="196"/>
      <c r="S45" s="58" t="str">
        <f t="shared" si="5"/>
        <v/>
      </c>
      <c r="T45" s="58" t="str">
        <f t="shared" si="5"/>
        <v/>
      </c>
      <c r="U45" s="57"/>
      <c r="V45" s="57"/>
      <c r="W45" s="57"/>
      <c r="X45" s="57"/>
      <c r="Y45" s="57"/>
      <c r="Z45" s="57"/>
      <c r="AA45" s="57" t="str">
        <f>IF(ISBLANK(B45),"",$N$8)</f>
        <v/>
      </c>
      <c r="AB45" s="95" t="str">
        <f ca="1">IF(ISBLANK(D45),"",D45&amp;OFFSET(氏名５文字関数!$J$4,S45,T45)&amp;E45&amp;B45&amp;"年")</f>
        <v/>
      </c>
      <c r="AC45" s="57"/>
      <c r="AE45" s="8" t="s">
        <v>157</v>
      </c>
      <c r="AF45" s="8" t="s">
        <v>219</v>
      </c>
      <c r="AG45" s="8">
        <v>38</v>
      </c>
    </row>
    <row r="46" spans="1:33" ht="18.75" customHeight="1" x14ac:dyDescent="0.2">
      <c r="M46" s="195"/>
      <c r="N46" s="196"/>
      <c r="O46" s="195"/>
      <c r="P46" s="196"/>
      <c r="S46" s="58" t="str">
        <f t="shared" si="5"/>
        <v/>
      </c>
      <c r="T46" s="58" t="str">
        <f t="shared" si="5"/>
        <v/>
      </c>
      <c r="U46" s="57"/>
      <c r="V46" s="57"/>
      <c r="W46" s="57"/>
      <c r="X46" s="57"/>
      <c r="Y46" s="57"/>
      <c r="Z46" s="57"/>
      <c r="AA46" s="57" t="str">
        <f>IF(ISBLANK(B46),"",$N$8)</f>
        <v/>
      </c>
      <c r="AB46" s="95" t="str">
        <f ca="1">IF(ISBLANK(D46),"",D46&amp;OFFSET(氏名５文字関数!$J$4,S46,T46)&amp;E46&amp;B46&amp;"年")</f>
        <v/>
      </c>
      <c r="AC46" s="57"/>
      <c r="AE46" s="8" t="s">
        <v>158</v>
      </c>
      <c r="AF46" s="8" t="s">
        <v>220</v>
      </c>
      <c r="AG46" s="8">
        <v>39</v>
      </c>
    </row>
    <row r="47" spans="1:33" x14ac:dyDescent="0.2">
      <c r="AE47" s="8" t="s">
        <v>159</v>
      </c>
      <c r="AF47" s="8" t="s">
        <v>159</v>
      </c>
      <c r="AG47" s="8">
        <v>40</v>
      </c>
    </row>
    <row r="48" spans="1:33" x14ac:dyDescent="0.2">
      <c r="AE48" s="8" t="s">
        <v>161</v>
      </c>
      <c r="AF48" s="8" t="s">
        <v>221</v>
      </c>
      <c r="AG48" s="8">
        <v>41</v>
      </c>
    </row>
    <row r="49" spans="31:33" x14ac:dyDescent="0.2">
      <c r="AE49" s="8" t="s">
        <v>162</v>
      </c>
      <c r="AF49" s="8" t="s">
        <v>162</v>
      </c>
      <c r="AG49" s="8">
        <v>42</v>
      </c>
    </row>
    <row r="50" spans="31:33" x14ac:dyDescent="0.2">
      <c r="AE50" s="8" t="s">
        <v>163</v>
      </c>
      <c r="AF50" s="8" t="s">
        <v>222</v>
      </c>
      <c r="AG50" s="8">
        <v>43</v>
      </c>
    </row>
    <row r="51" spans="31:33" x14ac:dyDescent="0.2">
      <c r="AE51" s="8" t="s">
        <v>256</v>
      </c>
      <c r="AF51" s="8" t="s">
        <v>265</v>
      </c>
      <c r="AG51" s="8">
        <v>44</v>
      </c>
    </row>
    <row r="52" spans="31:33" x14ac:dyDescent="0.2">
      <c r="AE52" s="8" t="s">
        <v>165</v>
      </c>
      <c r="AF52" s="8" t="s">
        <v>165</v>
      </c>
      <c r="AG52" s="8">
        <v>45</v>
      </c>
    </row>
    <row r="53" spans="31:33" x14ac:dyDescent="0.2">
      <c r="AE53" s="8" t="s">
        <v>166</v>
      </c>
      <c r="AF53" s="8" t="s">
        <v>224</v>
      </c>
      <c r="AG53" s="8">
        <v>46</v>
      </c>
    </row>
    <row r="54" spans="31:33" x14ac:dyDescent="0.2">
      <c r="AE54" s="8" t="s">
        <v>167</v>
      </c>
      <c r="AF54" s="8" t="s">
        <v>225</v>
      </c>
      <c r="AG54" s="8">
        <v>47</v>
      </c>
    </row>
    <row r="55" spans="31:33" x14ac:dyDescent="0.2">
      <c r="AE55" s="8" t="s">
        <v>168</v>
      </c>
      <c r="AF55" s="8" t="s">
        <v>168</v>
      </c>
      <c r="AG55" s="8">
        <v>48</v>
      </c>
    </row>
    <row r="56" spans="31:33" x14ac:dyDescent="0.2">
      <c r="AE56" s="8" t="s">
        <v>12</v>
      </c>
      <c r="AF56" s="8" t="s">
        <v>226</v>
      </c>
      <c r="AG56" s="8">
        <v>49</v>
      </c>
    </row>
    <row r="57" spans="31:33" x14ac:dyDescent="0.2">
      <c r="AE57" s="8" t="s">
        <v>169</v>
      </c>
      <c r="AF57" s="8" t="s">
        <v>241</v>
      </c>
      <c r="AG57" s="8">
        <v>50</v>
      </c>
    </row>
    <row r="58" spans="31:33" x14ac:dyDescent="0.2">
      <c r="AE58" s="8" t="s">
        <v>170</v>
      </c>
      <c r="AF58" s="8" t="s">
        <v>170</v>
      </c>
      <c r="AG58" s="8">
        <v>51</v>
      </c>
    </row>
    <row r="59" spans="31:33" x14ac:dyDescent="0.2">
      <c r="AE59" s="8" t="s">
        <v>171</v>
      </c>
      <c r="AF59" s="8" t="s">
        <v>227</v>
      </c>
      <c r="AG59" s="8">
        <v>52</v>
      </c>
    </row>
    <row r="60" spans="31:33" x14ac:dyDescent="0.2">
      <c r="AE60" s="8" t="s">
        <v>172</v>
      </c>
      <c r="AF60" s="8" t="s">
        <v>172</v>
      </c>
      <c r="AG60" s="8">
        <v>53</v>
      </c>
    </row>
    <row r="61" spans="31:33" x14ac:dyDescent="0.2">
      <c r="AE61" s="8" t="s">
        <v>173</v>
      </c>
      <c r="AF61" s="8" t="s">
        <v>173</v>
      </c>
      <c r="AG61" s="8">
        <v>54</v>
      </c>
    </row>
    <row r="62" spans="31:33" x14ac:dyDescent="0.2">
      <c r="AE62" s="8" t="s">
        <v>160</v>
      </c>
      <c r="AF62" s="8" t="s">
        <v>266</v>
      </c>
      <c r="AG62" s="8">
        <v>55</v>
      </c>
    </row>
    <row r="63" spans="31:33" x14ac:dyDescent="0.2">
      <c r="AE63" s="8" t="s">
        <v>174</v>
      </c>
      <c r="AF63" s="8" t="s">
        <v>228</v>
      </c>
      <c r="AG63" s="8">
        <v>56</v>
      </c>
    </row>
    <row r="64" spans="31:33" x14ac:dyDescent="0.2">
      <c r="AE64" s="8" t="s">
        <v>175</v>
      </c>
      <c r="AF64" s="8" t="s">
        <v>229</v>
      </c>
      <c r="AG64" s="8">
        <v>57</v>
      </c>
    </row>
    <row r="65" spans="31:33" x14ac:dyDescent="0.2">
      <c r="AE65" s="8" t="s">
        <v>176</v>
      </c>
      <c r="AF65" s="8" t="s">
        <v>230</v>
      </c>
      <c r="AG65" s="8">
        <v>58</v>
      </c>
    </row>
    <row r="66" spans="31:33" x14ac:dyDescent="0.2">
      <c r="AE66" s="8" t="s">
        <v>177</v>
      </c>
      <c r="AF66" s="8" t="s">
        <v>177</v>
      </c>
      <c r="AG66" s="8">
        <v>59</v>
      </c>
    </row>
    <row r="67" spans="31:33" x14ac:dyDescent="0.2">
      <c r="AE67" s="8" t="s">
        <v>179</v>
      </c>
      <c r="AF67" s="8" t="s">
        <v>179</v>
      </c>
      <c r="AG67" s="8">
        <v>60</v>
      </c>
    </row>
    <row r="68" spans="31:33" x14ac:dyDescent="0.2">
      <c r="AE68" s="8" t="s">
        <v>178</v>
      </c>
      <c r="AF68" s="8" t="s">
        <v>267</v>
      </c>
      <c r="AG68" s="8">
        <v>61</v>
      </c>
    </row>
    <row r="69" spans="31:33" x14ac:dyDescent="0.2">
      <c r="AE69" s="8" t="s">
        <v>180</v>
      </c>
      <c r="AF69" s="8" t="s">
        <v>180</v>
      </c>
      <c r="AG69" s="8">
        <v>62</v>
      </c>
    </row>
    <row r="70" spans="31:33" x14ac:dyDescent="0.2">
      <c r="AE70" s="8" t="s">
        <v>181</v>
      </c>
      <c r="AF70" s="8" t="s">
        <v>231</v>
      </c>
      <c r="AG70" s="8">
        <v>63</v>
      </c>
    </row>
    <row r="71" spans="31:33" x14ac:dyDescent="0.2">
      <c r="AE71" s="8" t="s">
        <v>187</v>
      </c>
      <c r="AF71" s="8" t="s">
        <v>268</v>
      </c>
      <c r="AG71" s="8">
        <v>64</v>
      </c>
    </row>
    <row r="72" spans="31:33" x14ac:dyDescent="0.2">
      <c r="AE72" s="8" t="s">
        <v>182</v>
      </c>
      <c r="AF72" s="8" t="s">
        <v>232</v>
      </c>
      <c r="AG72" s="8">
        <v>65</v>
      </c>
    </row>
    <row r="73" spans="31:33" x14ac:dyDescent="0.2">
      <c r="AE73" s="8" t="s">
        <v>183</v>
      </c>
      <c r="AF73" s="8" t="s">
        <v>233</v>
      </c>
      <c r="AG73" s="8">
        <v>66</v>
      </c>
    </row>
    <row r="74" spans="31:33" x14ac:dyDescent="0.2">
      <c r="AE74" s="8" t="s">
        <v>184</v>
      </c>
      <c r="AF74" s="8" t="s">
        <v>184</v>
      </c>
      <c r="AG74" s="8">
        <v>67</v>
      </c>
    </row>
    <row r="75" spans="31:33" x14ac:dyDescent="0.2">
      <c r="AE75" s="8" t="s">
        <v>186</v>
      </c>
      <c r="AF75" s="8" t="s">
        <v>234</v>
      </c>
      <c r="AG75" s="8">
        <v>68</v>
      </c>
    </row>
    <row r="76" spans="31:33" x14ac:dyDescent="0.2">
      <c r="AE76" s="8" t="s">
        <v>185</v>
      </c>
      <c r="AF76" s="8" t="s">
        <v>269</v>
      </c>
      <c r="AG76" s="8">
        <v>69</v>
      </c>
    </row>
    <row r="77" spans="31:33" x14ac:dyDescent="0.2">
      <c r="AE77" s="8" t="s">
        <v>188</v>
      </c>
      <c r="AF77" s="8" t="s">
        <v>235</v>
      </c>
      <c r="AG77" s="8">
        <v>70</v>
      </c>
    </row>
    <row r="78" spans="31:33" x14ac:dyDescent="0.2">
      <c r="AE78" s="8" t="s">
        <v>189</v>
      </c>
      <c r="AF78" s="8" t="s">
        <v>236</v>
      </c>
      <c r="AG78" s="8">
        <v>71</v>
      </c>
    </row>
    <row r="79" spans="31:33" x14ac:dyDescent="0.2">
      <c r="AE79" s="8" t="s">
        <v>146</v>
      </c>
      <c r="AF79" s="8" t="s">
        <v>209</v>
      </c>
      <c r="AG79" s="8">
        <v>72</v>
      </c>
    </row>
    <row r="80" spans="31:33" x14ac:dyDescent="0.2">
      <c r="AE80" s="8" t="s">
        <v>270</v>
      </c>
      <c r="AF80" s="8" t="s">
        <v>271</v>
      </c>
      <c r="AG80" s="8">
        <v>73</v>
      </c>
    </row>
    <row r="81" spans="31:33" x14ac:dyDescent="0.2">
      <c r="AE81" s="8" t="s">
        <v>190</v>
      </c>
      <c r="AF81" s="8" t="s">
        <v>237</v>
      </c>
      <c r="AG81" s="8">
        <v>74</v>
      </c>
    </row>
  </sheetData>
  <sheetProtection formatCells="0" formatColumns="0" formatRows="0"/>
  <dataConsolidate/>
  <mergeCells count="71">
    <mergeCell ref="M46:N46"/>
    <mergeCell ref="O46:P46"/>
    <mergeCell ref="A40:A44"/>
    <mergeCell ref="M40:N40"/>
    <mergeCell ref="O40:P40"/>
    <mergeCell ref="O43:P43"/>
    <mergeCell ref="M44:N44"/>
    <mergeCell ref="O44:P44"/>
    <mergeCell ref="M45:N45"/>
    <mergeCell ref="O45:P45"/>
    <mergeCell ref="Z40:Z44"/>
    <mergeCell ref="M41:N41"/>
    <mergeCell ref="O41:P41"/>
    <mergeCell ref="M42:N42"/>
    <mergeCell ref="O42:P42"/>
    <mergeCell ref="M43:N43"/>
    <mergeCell ref="M38:N38"/>
    <mergeCell ref="O38:P38"/>
    <mergeCell ref="M39:N39"/>
    <mergeCell ref="O39:P39"/>
    <mergeCell ref="V40:V44"/>
    <mergeCell ref="M35:N35"/>
    <mergeCell ref="O35:P35"/>
    <mergeCell ref="M36:N36"/>
    <mergeCell ref="O36:P36"/>
    <mergeCell ref="M37:N37"/>
    <mergeCell ref="O37:P37"/>
    <mergeCell ref="M32:N32"/>
    <mergeCell ref="O32:P32"/>
    <mergeCell ref="M33:N33"/>
    <mergeCell ref="O33:P33"/>
    <mergeCell ref="M34:N34"/>
    <mergeCell ref="O34:P34"/>
    <mergeCell ref="M29:N29"/>
    <mergeCell ref="O29:P29"/>
    <mergeCell ref="M30:N30"/>
    <mergeCell ref="O30:P30"/>
    <mergeCell ref="M31:N31"/>
    <mergeCell ref="O31:P31"/>
    <mergeCell ref="M26:N26"/>
    <mergeCell ref="O26:P26"/>
    <mergeCell ref="M27:N27"/>
    <mergeCell ref="O27:P27"/>
    <mergeCell ref="M28:N28"/>
    <mergeCell ref="O28:P28"/>
    <mergeCell ref="M23:N23"/>
    <mergeCell ref="O23:P23"/>
    <mergeCell ref="M24:N24"/>
    <mergeCell ref="O24:P24"/>
    <mergeCell ref="M25:N25"/>
    <mergeCell ref="O25:P25"/>
    <mergeCell ref="M20:N20"/>
    <mergeCell ref="O20:P20"/>
    <mergeCell ref="M21:N21"/>
    <mergeCell ref="O21:P21"/>
    <mergeCell ref="M22:N22"/>
    <mergeCell ref="O22:P22"/>
    <mergeCell ref="F19:L19"/>
    <mergeCell ref="A1:O1"/>
    <mergeCell ref="D3:E3"/>
    <mergeCell ref="A4:C4"/>
    <mergeCell ref="D4:E4"/>
    <mergeCell ref="G4:H4"/>
    <mergeCell ref="J4:L4"/>
    <mergeCell ref="J5:L5"/>
    <mergeCell ref="A6:F6"/>
    <mergeCell ref="B7:C7"/>
    <mergeCell ref="F7:L7"/>
    <mergeCell ref="A18:L18"/>
    <mergeCell ref="M19:N19"/>
    <mergeCell ref="O19:P19"/>
  </mergeCells>
  <phoneticPr fontId="1"/>
  <dataValidations count="3">
    <dataValidation type="list" allowBlank="1" showInputMessage="1" showErrorMessage="1" sqref="N8" xr:uid="{00000000-0002-0000-0200-000000000000}">
      <formula1>$AE$8:$AE$81</formula1>
    </dataValidation>
    <dataValidation type="list" allowBlank="1" showInputMessage="1" showErrorMessage="1" sqref="D4:E4" xr:uid="{00000000-0002-0000-0200-000001000000}">
      <formula1>$AF$8:$AF$81</formula1>
    </dataValidation>
    <dataValidation type="list" allowBlank="1" showInputMessage="1" showErrorMessage="1" sqref="G4:H4" xr:uid="{953964EA-6923-4CD2-BFEC-CA76B9189D35}">
      <formula1>$AE$1:$AE$2</formula1>
    </dataValidation>
  </dataValidations>
  <printOptions horizontalCentered="1" verticalCentered="1"/>
  <pageMargins left="0.39370078740157483" right="0.19685039370078741" top="0.39370078740157483" bottom="0.39370078740157483" header="0" footer="0.51181102362204722"/>
  <pageSetup paperSize="9" scale="87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G86"/>
  <sheetViews>
    <sheetView zoomScaleNormal="100" zoomScaleSheetLayoutView="115" workbookViewId="0">
      <selection activeCell="I10" sqref="I10"/>
    </sheetView>
  </sheetViews>
  <sheetFormatPr defaultColWidth="9" defaultRowHeight="13.2" x14ac:dyDescent="0.2"/>
  <cols>
    <col min="1" max="1" width="5.77734375" style="8" customWidth="1"/>
    <col min="2" max="2" width="2.88671875" style="8" customWidth="1"/>
    <col min="3" max="3" width="3.109375" style="8" customWidth="1"/>
    <col min="4" max="5" width="8.44140625" style="8" customWidth="1"/>
    <col min="6" max="6" width="5.21875" style="8" bestFit="1" customWidth="1"/>
    <col min="7" max="7" width="4.44140625" style="8" bestFit="1" customWidth="1"/>
    <col min="8" max="8" width="2.77734375" style="8" customWidth="1"/>
    <col min="9" max="9" width="3.6640625" style="8" customWidth="1"/>
    <col min="10" max="10" width="3.33203125" style="8" bestFit="1" customWidth="1"/>
    <col min="11" max="11" width="3.6640625" style="8" customWidth="1"/>
    <col min="12" max="12" width="3.33203125" style="8" bestFit="1" customWidth="1"/>
    <col min="13" max="13" width="11.77734375" style="8" customWidth="1"/>
    <col min="14" max="14" width="19.109375" style="8" customWidth="1"/>
    <col min="15" max="15" width="4.6640625" style="8" customWidth="1"/>
    <col min="16" max="16" width="3.6640625" style="8" customWidth="1"/>
    <col min="17" max="17" width="4.21875" style="8" customWidth="1"/>
    <col min="18" max="18" width="3.6640625" style="8" customWidth="1"/>
    <col min="19" max="20" width="3.6640625" style="8" hidden="1" customWidth="1"/>
    <col min="21" max="21" width="3.6640625" style="8" customWidth="1"/>
    <col min="22" max="22" width="4.44140625" style="8" bestFit="1" customWidth="1"/>
    <col min="23" max="23" width="7.44140625" style="8" bestFit="1" customWidth="1"/>
    <col min="24" max="24" width="29.33203125" style="8" bestFit="1" customWidth="1"/>
    <col min="25" max="25" width="3.6640625" style="8" customWidth="1"/>
    <col min="26" max="26" width="4.44140625" style="8" customWidth="1"/>
    <col min="27" max="27" width="7.109375" style="8" bestFit="1" customWidth="1"/>
    <col min="28" max="28" width="31.6640625" style="8" bestFit="1" customWidth="1"/>
    <col min="29" max="29" width="9.44140625" style="8" bestFit="1" customWidth="1"/>
    <col min="30" max="30" width="3.6640625" style="8" customWidth="1"/>
    <col min="31" max="31" width="5.44140625" style="8" bestFit="1" customWidth="1"/>
    <col min="32" max="32" width="11.6640625" style="8" bestFit="1" customWidth="1"/>
    <col min="33" max="35" width="3.6640625" style="8" customWidth="1"/>
    <col min="36" max="16384" width="9" style="8"/>
  </cols>
  <sheetData>
    <row r="1" spans="1:33" ht="16.2" x14ac:dyDescent="0.2">
      <c r="A1" s="242" t="str">
        <f ca="1">"令和"&amp;YEAR(TODAY())-2019&amp;"年度　愛媛県高等学校春季卓球大会（１部）　申込書"</f>
        <v>令和7年度　愛媛県高等学校春季卓球大会（１部）　申込書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</row>
    <row r="2" spans="1:33" ht="16.2" x14ac:dyDescent="0.2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33" x14ac:dyDescent="0.2">
      <c r="D3" s="201" t="s">
        <v>254</v>
      </c>
      <c r="E3" s="202"/>
      <c r="M3" s="103" t="s">
        <v>24</v>
      </c>
      <c r="N3" s="103" t="s">
        <v>25</v>
      </c>
    </row>
    <row r="4" spans="1:33" ht="22.5" customHeight="1" x14ac:dyDescent="0.2">
      <c r="A4" s="177" t="s">
        <v>17</v>
      </c>
      <c r="B4" s="178"/>
      <c r="C4" s="179"/>
      <c r="D4" s="243" t="s">
        <v>255</v>
      </c>
      <c r="E4" s="243"/>
      <c r="F4" s="102"/>
      <c r="G4" s="180" t="s">
        <v>14</v>
      </c>
      <c r="H4" s="181"/>
      <c r="I4" s="93"/>
      <c r="J4" s="182" t="s">
        <v>287</v>
      </c>
      <c r="K4" s="182"/>
      <c r="L4" s="183"/>
      <c r="M4" s="104" t="s">
        <v>116</v>
      </c>
      <c r="N4" s="104" t="s">
        <v>249</v>
      </c>
      <c r="O4" s="106"/>
      <c r="P4" s="12"/>
      <c r="AB4" s="11"/>
      <c r="AD4" s="11"/>
    </row>
    <row r="5" spans="1:33" ht="21" customHeight="1" x14ac:dyDescent="0.2">
      <c r="J5" s="185" t="s">
        <v>257</v>
      </c>
      <c r="K5" s="185"/>
      <c r="L5" s="185"/>
      <c r="M5" s="104" t="s">
        <v>82</v>
      </c>
      <c r="N5" s="104" t="s">
        <v>89</v>
      </c>
      <c r="X5" s="8" t="s">
        <v>250</v>
      </c>
      <c r="Z5" s="8" t="s">
        <v>259</v>
      </c>
    </row>
    <row r="6" spans="1:33" ht="17.25" customHeight="1" thickBot="1" x14ac:dyDescent="0.25">
      <c r="A6" s="184"/>
      <c r="B6" s="184"/>
      <c r="C6" s="184"/>
      <c r="D6" s="184"/>
      <c r="E6" s="184"/>
      <c r="F6" s="184"/>
      <c r="J6" s="8" t="s">
        <v>258</v>
      </c>
      <c r="W6" s="118" t="s">
        <v>252</v>
      </c>
      <c r="X6" s="118" t="str">
        <f>IF(ISBLANK(D4),"",D4)</f>
        <v>大洲</v>
      </c>
      <c r="Z6" s="101" t="str">
        <f>D4</f>
        <v>大洲</v>
      </c>
      <c r="AA6" s="101" t="str">
        <f>M5</f>
        <v>□□□</v>
      </c>
      <c r="AB6" s="101" t="str">
        <f>N5</f>
        <v>◆◆◆</v>
      </c>
    </row>
    <row r="7" spans="1:33" x14ac:dyDescent="0.2">
      <c r="A7" s="109"/>
      <c r="B7" s="175"/>
      <c r="C7" s="175"/>
      <c r="D7" s="110"/>
      <c r="E7" s="110"/>
      <c r="F7" s="175"/>
      <c r="G7" s="175"/>
      <c r="H7" s="175"/>
      <c r="I7" s="175"/>
      <c r="J7" s="175"/>
      <c r="K7" s="175"/>
      <c r="L7" s="175"/>
      <c r="N7" s="17" t="s">
        <v>253</v>
      </c>
      <c r="S7" s="12">
        <f>IF(M4="","",LEN(M4))</f>
        <v>2</v>
      </c>
      <c r="T7" s="12">
        <f>IF(N4="","",LEN(N4))</f>
        <v>2</v>
      </c>
      <c r="V7" s="57"/>
      <c r="W7" s="112" t="s">
        <v>251</v>
      </c>
      <c r="X7" s="113" t="str">
        <f ca="1">IF(ISBLANK($M4),"",$M4&amp;OFFSET(氏名５文字関数!$J$4,$S7,$T7)&amp;$N4)</f>
        <v>●●　▽▽</v>
      </c>
    </row>
    <row r="8" spans="1:33" ht="18.75" customHeight="1" thickBot="1" x14ac:dyDescent="0.25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N8" s="26" t="s">
        <v>170</v>
      </c>
      <c r="S8" s="58" t="str">
        <f t="shared" ref="S8:S13" si="0">IF(D8="","",LEN(D8))</f>
        <v/>
      </c>
      <c r="T8" s="58" t="str">
        <f t="shared" ref="T8:T13" si="1">IF(E8="","",LEN(E8))</f>
        <v/>
      </c>
      <c r="V8" s="57"/>
      <c r="W8" s="112"/>
      <c r="X8" s="113" t="str">
        <f ca="1">IF(ISBLANK($D8),"",$D8&amp;OFFSET(氏名５文字関数!$J$4,$S8,$T8)&amp;$E8&amp;$B8&amp;"年")</f>
        <v/>
      </c>
      <c r="AE8" s="8" t="s">
        <v>120</v>
      </c>
      <c r="AF8" s="8" t="s">
        <v>191</v>
      </c>
      <c r="AG8" s="8">
        <v>1</v>
      </c>
    </row>
    <row r="9" spans="1:33" ht="18.75" customHeight="1" thickBot="1" x14ac:dyDescent="0.25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S9" s="58" t="str">
        <f t="shared" si="0"/>
        <v/>
      </c>
      <c r="T9" s="58" t="str">
        <f t="shared" si="1"/>
        <v/>
      </c>
      <c r="V9" s="57"/>
      <c r="W9" s="113"/>
      <c r="X9" s="113" t="str">
        <f ca="1">IF(ISBLANK($D9),"",$D9&amp;OFFSET(氏名５文字関数!$J$4,$S9,$T9)&amp;$E9&amp;$B9&amp;"年")</f>
        <v/>
      </c>
      <c r="AE9" s="8" t="s">
        <v>121</v>
      </c>
      <c r="AF9" s="8" t="s">
        <v>121</v>
      </c>
      <c r="AG9" s="8">
        <v>2</v>
      </c>
    </row>
    <row r="10" spans="1:33" ht="18.75" customHeight="1" x14ac:dyDescent="0.2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N10" s="32" t="s">
        <v>20</v>
      </c>
      <c r="S10" s="58" t="str">
        <f t="shared" si="0"/>
        <v/>
      </c>
      <c r="T10" s="58" t="str">
        <f t="shared" si="1"/>
        <v/>
      </c>
      <c r="V10" s="57"/>
      <c r="W10" s="113"/>
      <c r="X10" s="113" t="str">
        <f ca="1">IF(ISBLANK($D10),"",$D10&amp;OFFSET(氏名５文字関数!$J$4,$S10,$T10)&amp;$E10&amp;$B10&amp;"年")</f>
        <v/>
      </c>
      <c r="AE10" s="8" t="s">
        <v>122</v>
      </c>
      <c r="AF10" s="8" t="s">
        <v>122</v>
      </c>
      <c r="AG10" s="8">
        <v>3</v>
      </c>
    </row>
    <row r="11" spans="1:33" ht="18.75" customHeight="1" thickBot="1" x14ac:dyDescent="0.25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N11" s="100" t="s">
        <v>246</v>
      </c>
      <c r="S11" s="58" t="str">
        <f t="shared" si="0"/>
        <v/>
      </c>
      <c r="T11" s="58" t="str">
        <f t="shared" si="1"/>
        <v/>
      </c>
      <c r="V11" s="57"/>
      <c r="W11" s="113"/>
      <c r="X11" s="113" t="str">
        <f ca="1">IF(ISBLANK($D11),"",$D11&amp;OFFSET(氏名５文字関数!$J$4,$S11,$T11)&amp;$E11&amp;$B11&amp;"年")</f>
        <v/>
      </c>
      <c r="AE11" s="8" t="s">
        <v>123</v>
      </c>
      <c r="AF11" s="8" t="s">
        <v>192</v>
      </c>
      <c r="AG11" s="8">
        <v>4</v>
      </c>
    </row>
    <row r="12" spans="1:33" ht="18.75" customHeight="1" thickBot="1" x14ac:dyDescent="0.25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S12" s="58" t="str">
        <f t="shared" si="0"/>
        <v/>
      </c>
      <c r="T12" s="58" t="str">
        <f t="shared" si="1"/>
        <v/>
      </c>
      <c r="V12" s="57"/>
      <c r="W12" s="113"/>
      <c r="X12" s="113" t="str">
        <f ca="1">IF(ISBLANK($D12),"",$D12&amp;OFFSET(氏名５文字関数!$J$4,$S12,$T12)&amp;$E12&amp;$B12&amp;"年")</f>
        <v/>
      </c>
      <c r="AE12" s="8" t="s">
        <v>124</v>
      </c>
      <c r="AF12" s="8" t="s">
        <v>193</v>
      </c>
      <c r="AG12" s="8">
        <v>5</v>
      </c>
    </row>
    <row r="13" spans="1:33" ht="18.75" customHeight="1" x14ac:dyDescent="0.2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N13" s="32" t="s">
        <v>21</v>
      </c>
      <c r="S13" s="58" t="str">
        <f t="shared" si="0"/>
        <v/>
      </c>
      <c r="T13" s="58" t="str">
        <f t="shared" si="1"/>
        <v/>
      </c>
      <c r="W13" s="111"/>
      <c r="X13" s="113" t="str">
        <f ca="1">IF(ISBLANK($D13),"",$D13&amp;OFFSET(氏名５文字関数!$J$4,$S13,$T13)&amp;$E13&amp;$B13&amp;"年")</f>
        <v/>
      </c>
      <c r="AE13" s="8" t="s">
        <v>125</v>
      </c>
      <c r="AF13" s="8" t="s">
        <v>194</v>
      </c>
      <c r="AG13" s="8">
        <v>6</v>
      </c>
    </row>
    <row r="14" spans="1:33" ht="18.75" customHeight="1" thickBot="1" x14ac:dyDescent="0.25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N14" s="100" t="s">
        <v>247</v>
      </c>
      <c r="S14" s="58" t="str">
        <f>IF(D14="","",LEN(D14))</f>
        <v/>
      </c>
      <c r="T14" s="58" t="str">
        <f>IF(E14="","",LEN(E14))</f>
        <v/>
      </c>
      <c r="W14" s="111"/>
      <c r="X14" s="113" t="str">
        <f ca="1">IF(ISBLANK($D14),"",$D14&amp;OFFSET(氏名５文字関数!$J$4,$S14,$T14)&amp;$E14&amp;$B14&amp;"年")</f>
        <v/>
      </c>
      <c r="AE14" s="8" t="s">
        <v>127</v>
      </c>
      <c r="AF14" s="8" t="s">
        <v>195</v>
      </c>
      <c r="AG14" s="8">
        <v>7</v>
      </c>
    </row>
    <row r="15" spans="1:33" ht="13.8" thickBot="1" x14ac:dyDescent="0.25">
      <c r="B15" s="8" t="s">
        <v>248</v>
      </c>
      <c r="W15" s="111"/>
      <c r="X15" s="111"/>
      <c r="AE15" s="8" t="s">
        <v>126</v>
      </c>
      <c r="AF15" s="8" t="s">
        <v>196</v>
      </c>
      <c r="AG15" s="8">
        <v>8</v>
      </c>
    </row>
    <row r="16" spans="1:33" ht="19.5" customHeight="1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9"/>
      <c r="N16" s="32" t="s">
        <v>245</v>
      </c>
      <c r="O16" s="39"/>
      <c r="P16" s="39"/>
      <c r="AE16" s="8" t="s">
        <v>128</v>
      </c>
      <c r="AF16" s="8" t="s">
        <v>128</v>
      </c>
      <c r="AG16" s="8">
        <v>9</v>
      </c>
    </row>
    <row r="17" spans="1:33" ht="19.5" customHeight="1" thickBot="1" x14ac:dyDescent="0.25">
      <c r="A17" s="38" t="s">
        <v>278</v>
      </c>
      <c r="M17" s="39"/>
      <c r="N17" s="99" t="str">
        <f>IF(ISBLANK(N8),"",VLOOKUP(N8,$AE$8:$AG$85,3,0)&amp;N8&amp;G4&amp;"　春季")</f>
        <v>51大洲男　春季</v>
      </c>
      <c r="O17" s="39"/>
      <c r="P17" s="39"/>
      <c r="S17" s="12"/>
      <c r="T17" s="12"/>
      <c r="AE17" s="8" t="s">
        <v>129</v>
      </c>
      <c r="AF17" s="8" t="s">
        <v>197</v>
      </c>
      <c r="AG17" s="8">
        <v>10</v>
      </c>
    </row>
    <row r="18" spans="1:33" s="57" customFormat="1" ht="16.8" thickBot="1" x14ac:dyDescent="0.25">
      <c r="A18" s="174" t="s">
        <v>274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8"/>
      <c r="N18" s="8"/>
      <c r="O18" s="8"/>
      <c r="P18" s="8"/>
      <c r="Q18" s="8"/>
      <c r="R18" s="8"/>
      <c r="S18" s="12"/>
      <c r="T18" s="12"/>
      <c r="U18" s="8"/>
      <c r="V18" s="8"/>
      <c r="W18" s="8"/>
      <c r="X18" s="8"/>
      <c r="Y18" s="8"/>
      <c r="Z18" s="8"/>
      <c r="AA18" s="8"/>
      <c r="AB18" s="8"/>
      <c r="AE18" s="57" t="s">
        <v>130</v>
      </c>
      <c r="AF18" s="57" t="s">
        <v>130</v>
      </c>
      <c r="AG18" s="8">
        <v>11</v>
      </c>
    </row>
    <row r="19" spans="1:33" s="57" customFormat="1" ht="13.8" thickBot="1" x14ac:dyDescent="0.25">
      <c r="A19" s="48"/>
      <c r="B19" s="49" t="s">
        <v>3</v>
      </c>
      <c r="C19" s="50"/>
      <c r="D19" s="15" t="s">
        <v>24</v>
      </c>
      <c r="E19" s="14" t="s">
        <v>25</v>
      </c>
      <c r="F19" s="186" t="s">
        <v>9</v>
      </c>
      <c r="G19" s="187"/>
      <c r="H19" s="187"/>
      <c r="I19" s="187"/>
      <c r="J19" s="187"/>
      <c r="K19" s="187"/>
      <c r="L19" s="188"/>
      <c r="M19" s="189" t="s">
        <v>277</v>
      </c>
      <c r="N19" s="190"/>
      <c r="O19" s="191"/>
      <c r="P19" s="192"/>
      <c r="Q19" s="8"/>
      <c r="R19" s="8"/>
      <c r="S19" s="58" t="s">
        <v>24</v>
      </c>
      <c r="T19" s="58" t="s">
        <v>25</v>
      </c>
      <c r="V19" s="61"/>
      <c r="W19" s="72" t="s">
        <v>18</v>
      </c>
      <c r="X19" s="62" t="s">
        <v>243</v>
      </c>
      <c r="Z19" s="61"/>
      <c r="AA19" s="72"/>
      <c r="AB19" s="62" t="s">
        <v>244</v>
      </c>
      <c r="AE19" s="57" t="s">
        <v>131</v>
      </c>
      <c r="AF19" s="57" t="s">
        <v>131</v>
      </c>
      <c r="AG19" s="8">
        <v>12</v>
      </c>
    </row>
    <row r="20" spans="1:33" ht="18.75" customHeight="1" x14ac:dyDescent="0.2">
      <c r="A20" s="51">
        <v>1</v>
      </c>
      <c r="B20" s="40">
        <v>2</v>
      </c>
      <c r="C20" s="20" t="s">
        <v>4</v>
      </c>
      <c r="D20" s="63" t="s">
        <v>81</v>
      </c>
      <c r="E20" s="23" t="s">
        <v>82</v>
      </c>
      <c r="F20" s="52" t="s">
        <v>12</v>
      </c>
      <c r="G20" s="23">
        <f ca="1">YEAR(TODAY())-2003-B20</f>
        <v>21</v>
      </c>
      <c r="H20" s="24" t="s">
        <v>4</v>
      </c>
      <c r="I20" s="23">
        <v>11</v>
      </c>
      <c r="J20" s="24" t="s">
        <v>6</v>
      </c>
      <c r="K20" s="23">
        <v>12</v>
      </c>
      <c r="L20" s="20" t="s">
        <v>8</v>
      </c>
      <c r="M20" s="240" t="s">
        <v>280</v>
      </c>
      <c r="N20" s="241"/>
      <c r="O20" s="195"/>
      <c r="P20" s="196"/>
      <c r="S20" s="58">
        <f t="shared" ref="S20:T28" si="2">IF(D20="","",LEN(D20))</f>
        <v>1</v>
      </c>
      <c r="T20" s="58">
        <f t="shared" si="2"/>
        <v>3</v>
      </c>
      <c r="U20" s="57"/>
      <c r="V20" s="59">
        <v>1</v>
      </c>
      <c r="W20" s="73" t="str">
        <f t="shared" ref="W20:W44" si="3">IF(ISBLANK(B20),"",$N$8)</f>
        <v>大洲</v>
      </c>
      <c r="X20" s="77" t="str">
        <f ca="1">IF(ISBLANK(D20),"",D20&amp;OFFSET(氏名５文字関数!$J$4,S20,T20)&amp;E20&amp;B20&amp;"年")</f>
        <v>△　□□□2年</v>
      </c>
      <c r="Y20" s="82"/>
      <c r="Z20" s="59">
        <v>1</v>
      </c>
      <c r="AA20" s="73" t="str">
        <f>IF(ISBLANK($B20),"","("&amp;$N$8&amp;")")</f>
        <v>(大洲)</v>
      </c>
      <c r="AB20" s="77" t="str">
        <f>IF(ISBLANK($D20),"",D20)</f>
        <v>△</v>
      </c>
      <c r="AC20" s="57"/>
      <c r="AE20" s="8" t="s">
        <v>132</v>
      </c>
      <c r="AF20" s="8" t="s">
        <v>132</v>
      </c>
      <c r="AG20" s="8">
        <v>13</v>
      </c>
    </row>
    <row r="21" spans="1:33" ht="18.75" customHeight="1" x14ac:dyDescent="0.2">
      <c r="A21" s="53">
        <v>2</v>
      </c>
      <c r="B21" s="54">
        <v>1</v>
      </c>
      <c r="C21" s="29" t="s">
        <v>4</v>
      </c>
      <c r="D21" s="64" t="s">
        <v>85</v>
      </c>
      <c r="E21" s="28" t="s">
        <v>86</v>
      </c>
      <c r="F21" s="53" t="s">
        <v>12</v>
      </c>
      <c r="G21" s="28">
        <f t="shared" ref="G21:G26" ca="1" si="4">YEAR(TODAY())-2003-B21</f>
        <v>22</v>
      </c>
      <c r="H21" s="31" t="s">
        <v>4</v>
      </c>
      <c r="I21" s="28">
        <v>9</v>
      </c>
      <c r="J21" s="31" t="s">
        <v>6</v>
      </c>
      <c r="K21" s="28">
        <v>3</v>
      </c>
      <c r="L21" s="29" t="s">
        <v>8</v>
      </c>
      <c r="M21" s="203" t="s">
        <v>279</v>
      </c>
      <c r="N21" s="204"/>
      <c r="O21" s="195"/>
      <c r="P21" s="196"/>
      <c r="S21" s="58">
        <f t="shared" si="2"/>
        <v>2</v>
      </c>
      <c r="T21" s="58">
        <f t="shared" si="2"/>
        <v>2</v>
      </c>
      <c r="U21" s="57"/>
      <c r="V21" s="59">
        <v>2</v>
      </c>
      <c r="W21" s="73" t="str">
        <f t="shared" si="3"/>
        <v>大洲</v>
      </c>
      <c r="X21" s="77" t="str">
        <f ca="1">IF(ISBLANK(D21),"",D21&amp;OFFSET(氏名５文字関数!$J$4,S21,T21)&amp;E21&amp;B21&amp;"年")</f>
        <v>□□　○○1年</v>
      </c>
      <c r="Y21" s="82"/>
      <c r="Z21" s="59">
        <v>2</v>
      </c>
      <c r="AA21" s="73" t="str">
        <f t="shared" ref="AA21:AA44" si="5">IF(ISBLANK($B21),"","("&amp;$N$8&amp;")")</f>
        <v>(大洲)</v>
      </c>
      <c r="AB21" s="77" t="str">
        <f t="shared" ref="AB21:AB39" si="6">IF(ISBLANK($D21),"",D21)</f>
        <v>□□</v>
      </c>
      <c r="AC21" s="57"/>
      <c r="AE21" s="8" t="s">
        <v>133</v>
      </c>
      <c r="AF21" s="8" t="s">
        <v>198</v>
      </c>
      <c r="AG21" s="8">
        <v>14</v>
      </c>
    </row>
    <row r="22" spans="1:33" ht="18.75" customHeight="1" x14ac:dyDescent="0.2">
      <c r="A22" s="51">
        <v>3</v>
      </c>
      <c r="B22" s="54">
        <v>1</v>
      </c>
      <c r="C22" s="29" t="s">
        <v>4</v>
      </c>
      <c r="D22" s="64" t="s">
        <v>82</v>
      </c>
      <c r="E22" s="28" t="s">
        <v>89</v>
      </c>
      <c r="F22" s="53" t="s">
        <v>12</v>
      </c>
      <c r="G22" s="28">
        <f t="shared" ca="1" si="4"/>
        <v>22</v>
      </c>
      <c r="H22" s="31" t="s">
        <v>4</v>
      </c>
      <c r="I22" s="28">
        <v>4</v>
      </c>
      <c r="J22" s="31" t="s">
        <v>6</v>
      </c>
      <c r="K22" s="28">
        <v>13</v>
      </c>
      <c r="L22" s="29" t="s">
        <v>8</v>
      </c>
      <c r="M22" s="203" t="s">
        <v>281</v>
      </c>
      <c r="N22" s="204"/>
      <c r="O22" s="195"/>
      <c r="P22" s="196"/>
      <c r="S22" s="58">
        <f t="shared" si="2"/>
        <v>3</v>
      </c>
      <c r="T22" s="58">
        <f t="shared" si="2"/>
        <v>3</v>
      </c>
      <c r="U22" s="57"/>
      <c r="V22" s="59">
        <v>3</v>
      </c>
      <c r="W22" s="73" t="str">
        <f t="shared" si="3"/>
        <v>大洲</v>
      </c>
      <c r="X22" s="77" t="str">
        <f ca="1">IF(ISBLANK(D22),"",D22&amp;OFFSET(氏名５文字関数!$J$4,S22,T22)&amp;E22&amp;B22&amp;"年")</f>
        <v>□□□◆◆◆1年</v>
      </c>
      <c r="Y22" s="82"/>
      <c r="Z22" s="59">
        <v>3</v>
      </c>
      <c r="AA22" s="73" t="str">
        <f t="shared" si="5"/>
        <v>(大洲)</v>
      </c>
      <c r="AB22" s="77" t="str">
        <f t="shared" si="6"/>
        <v>□□□</v>
      </c>
      <c r="AC22" s="57"/>
      <c r="AE22" s="8" t="s">
        <v>134</v>
      </c>
      <c r="AF22" s="8" t="s">
        <v>199</v>
      </c>
      <c r="AG22" s="8">
        <v>15</v>
      </c>
    </row>
    <row r="23" spans="1:33" ht="18.75" customHeight="1" x14ac:dyDescent="0.2">
      <c r="A23" s="53">
        <v>4</v>
      </c>
      <c r="B23" s="54">
        <v>2</v>
      </c>
      <c r="C23" s="29" t="s">
        <v>4</v>
      </c>
      <c r="D23" s="64" t="s">
        <v>102</v>
      </c>
      <c r="E23" s="28" t="s">
        <v>103</v>
      </c>
      <c r="F23" s="53" t="s">
        <v>12</v>
      </c>
      <c r="G23" s="28">
        <f t="shared" ca="1" si="4"/>
        <v>21</v>
      </c>
      <c r="H23" s="31" t="s">
        <v>4</v>
      </c>
      <c r="I23" s="28">
        <v>10</v>
      </c>
      <c r="J23" s="31" t="s">
        <v>6</v>
      </c>
      <c r="K23" s="28">
        <v>3</v>
      </c>
      <c r="L23" s="29" t="s">
        <v>8</v>
      </c>
      <c r="M23" s="203" t="s">
        <v>282</v>
      </c>
      <c r="N23" s="204"/>
      <c r="O23" s="195"/>
      <c r="P23" s="196"/>
      <c r="S23" s="58">
        <f t="shared" si="2"/>
        <v>2</v>
      </c>
      <c r="T23" s="58">
        <f t="shared" si="2"/>
        <v>3</v>
      </c>
      <c r="U23" s="57"/>
      <c r="V23" s="59">
        <v>4</v>
      </c>
      <c r="W23" s="73" t="str">
        <f t="shared" si="3"/>
        <v>大洲</v>
      </c>
      <c r="X23" s="77" t="str">
        <f ca="1">IF(ISBLANK(D23),"",D23&amp;OFFSET(氏名５文字関数!$J$4,S23,T23)&amp;E23&amp;B23&amp;"年")</f>
        <v>◎◎▽▽▽2年</v>
      </c>
      <c r="Y23" s="82"/>
      <c r="Z23" s="59">
        <v>4</v>
      </c>
      <c r="AA23" s="73" t="str">
        <f t="shared" si="5"/>
        <v>(大洲)</v>
      </c>
      <c r="AB23" s="77" t="str">
        <f t="shared" si="6"/>
        <v>◎◎</v>
      </c>
      <c r="AC23" s="57"/>
      <c r="AE23" s="8" t="s">
        <v>138</v>
      </c>
      <c r="AF23" s="8" t="s">
        <v>261</v>
      </c>
      <c r="AG23" s="8">
        <v>16</v>
      </c>
    </row>
    <row r="24" spans="1:33" ht="18.75" customHeight="1" x14ac:dyDescent="0.2">
      <c r="A24" s="53">
        <v>5</v>
      </c>
      <c r="B24" s="54">
        <v>1</v>
      </c>
      <c r="C24" s="29" t="s">
        <v>4</v>
      </c>
      <c r="D24" s="64" t="s">
        <v>87</v>
      </c>
      <c r="E24" s="28" t="s">
        <v>88</v>
      </c>
      <c r="F24" s="53" t="s">
        <v>12</v>
      </c>
      <c r="G24" s="28">
        <f t="shared" ca="1" si="4"/>
        <v>22</v>
      </c>
      <c r="H24" s="31" t="s">
        <v>4</v>
      </c>
      <c r="I24" s="28">
        <v>8</v>
      </c>
      <c r="J24" s="31" t="s">
        <v>6</v>
      </c>
      <c r="K24" s="28">
        <v>10</v>
      </c>
      <c r="L24" s="29" t="s">
        <v>8</v>
      </c>
      <c r="M24" s="203" t="s">
        <v>282</v>
      </c>
      <c r="N24" s="204"/>
      <c r="O24" s="195"/>
      <c r="P24" s="196"/>
      <c r="S24" s="58">
        <f t="shared" si="2"/>
        <v>3</v>
      </c>
      <c r="T24" s="58">
        <f t="shared" si="2"/>
        <v>2</v>
      </c>
      <c r="U24" s="57"/>
      <c r="V24" s="59">
        <v>5</v>
      </c>
      <c r="W24" s="73" t="str">
        <f t="shared" si="3"/>
        <v>大洲</v>
      </c>
      <c r="X24" s="77" t="str">
        <f ca="1">IF(ISBLANK(D24),"",D24&amp;OFFSET(氏名５文字関数!$J$4,S24,T24)&amp;E24&amp;B24&amp;"年")</f>
        <v>△△△●●1年</v>
      </c>
      <c r="Y24" s="82"/>
      <c r="Z24" s="59">
        <v>5</v>
      </c>
      <c r="AA24" s="73" t="str">
        <f t="shared" si="5"/>
        <v>(大洲)</v>
      </c>
      <c r="AB24" s="77" t="str">
        <f t="shared" si="6"/>
        <v>△△△</v>
      </c>
      <c r="AC24" s="57"/>
      <c r="AE24" s="8" t="s">
        <v>135</v>
      </c>
      <c r="AF24" s="8" t="s">
        <v>200</v>
      </c>
      <c r="AG24" s="8">
        <v>17</v>
      </c>
    </row>
    <row r="25" spans="1:33" ht="18.75" customHeight="1" x14ac:dyDescent="0.2">
      <c r="A25" s="53">
        <v>6</v>
      </c>
      <c r="B25" s="54">
        <v>2</v>
      </c>
      <c r="C25" s="29" t="s">
        <v>4</v>
      </c>
      <c r="D25" s="64" t="s">
        <v>104</v>
      </c>
      <c r="E25" s="28" t="s">
        <v>105</v>
      </c>
      <c r="F25" s="53" t="s">
        <v>12</v>
      </c>
      <c r="G25" s="28">
        <f t="shared" ca="1" si="4"/>
        <v>21</v>
      </c>
      <c r="H25" s="31" t="s">
        <v>4</v>
      </c>
      <c r="I25" s="28">
        <v>9</v>
      </c>
      <c r="J25" s="31" t="s">
        <v>6</v>
      </c>
      <c r="K25" s="28">
        <v>19</v>
      </c>
      <c r="L25" s="29" t="s">
        <v>8</v>
      </c>
      <c r="M25" s="203" t="s">
        <v>283</v>
      </c>
      <c r="N25" s="204"/>
      <c r="O25" s="195"/>
      <c r="P25" s="196"/>
      <c r="S25" s="58">
        <f t="shared" si="2"/>
        <v>2</v>
      </c>
      <c r="T25" s="58">
        <f t="shared" si="2"/>
        <v>1</v>
      </c>
      <c r="U25" s="57"/>
      <c r="V25" s="59">
        <v>6</v>
      </c>
      <c r="W25" s="73" t="str">
        <f t="shared" si="3"/>
        <v>大洲</v>
      </c>
      <c r="X25" s="77" t="str">
        <f ca="1">IF(ISBLANK(D25),"",D25&amp;OFFSET(氏名５文字関数!$J$4,S25,T25)&amp;E25&amp;B25&amp;"年")</f>
        <v>■■　　◎2年</v>
      </c>
      <c r="Y25" s="57"/>
      <c r="Z25" s="59">
        <v>6</v>
      </c>
      <c r="AA25" s="73" t="str">
        <f t="shared" si="5"/>
        <v>(大洲)</v>
      </c>
      <c r="AB25" s="77" t="str">
        <f t="shared" si="6"/>
        <v>■■</v>
      </c>
      <c r="AC25" s="57"/>
      <c r="AE25" s="8" t="s">
        <v>136</v>
      </c>
      <c r="AF25" s="8" t="s">
        <v>201</v>
      </c>
      <c r="AG25" s="8">
        <v>18</v>
      </c>
    </row>
    <row r="26" spans="1:33" ht="18.75" customHeight="1" x14ac:dyDescent="0.2">
      <c r="A26" s="51">
        <v>7</v>
      </c>
      <c r="B26" s="54">
        <v>2</v>
      </c>
      <c r="C26" s="29" t="s">
        <v>4</v>
      </c>
      <c r="D26" s="64" t="s">
        <v>81</v>
      </c>
      <c r="E26" s="28" t="s">
        <v>242</v>
      </c>
      <c r="F26" s="53" t="s">
        <v>12</v>
      </c>
      <c r="G26" s="28">
        <f t="shared" ca="1" si="4"/>
        <v>21</v>
      </c>
      <c r="H26" s="31" t="s">
        <v>4</v>
      </c>
      <c r="I26" s="28">
        <v>5</v>
      </c>
      <c r="J26" s="31" t="s">
        <v>6</v>
      </c>
      <c r="K26" s="28">
        <v>25</v>
      </c>
      <c r="L26" s="31" t="s">
        <v>8</v>
      </c>
      <c r="M26" s="203" t="s">
        <v>284</v>
      </c>
      <c r="N26" s="204"/>
      <c r="O26" s="195"/>
      <c r="P26" s="196"/>
      <c r="S26" s="58">
        <f t="shared" si="2"/>
        <v>1</v>
      </c>
      <c r="T26" s="58">
        <f t="shared" si="2"/>
        <v>1</v>
      </c>
      <c r="U26" s="57"/>
      <c r="V26" s="59">
        <v>7</v>
      </c>
      <c r="W26" s="73" t="str">
        <f t="shared" si="3"/>
        <v>大洲</v>
      </c>
      <c r="X26" s="77" t="str">
        <f ca="1">IF(ISBLANK(D26),"",D26&amp;OFFSET(氏名５文字関数!$J$4,S26,T26)&amp;E26&amp;B26&amp;"年")</f>
        <v>△　　　□2年</v>
      </c>
      <c r="Y26" s="57"/>
      <c r="Z26" s="59">
        <v>7</v>
      </c>
      <c r="AA26" s="73" t="str">
        <f t="shared" si="5"/>
        <v>(大洲)</v>
      </c>
      <c r="AB26" s="77" t="str">
        <f t="shared" si="6"/>
        <v>△</v>
      </c>
      <c r="AC26" s="57"/>
      <c r="AE26" s="8" t="s">
        <v>137</v>
      </c>
      <c r="AF26" s="8" t="s">
        <v>202</v>
      </c>
      <c r="AG26" s="8">
        <v>19</v>
      </c>
    </row>
    <row r="27" spans="1:33" ht="18.75" customHeight="1" x14ac:dyDescent="0.2">
      <c r="A27" s="53">
        <v>8</v>
      </c>
      <c r="B27" s="54"/>
      <c r="C27" s="29" t="s">
        <v>4</v>
      </c>
      <c r="D27" s="64"/>
      <c r="E27" s="28"/>
      <c r="F27" s="53" t="s">
        <v>12</v>
      </c>
      <c r="G27" s="28"/>
      <c r="H27" s="31" t="s">
        <v>4</v>
      </c>
      <c r="I27" s="28"/>
      <c r="J27" s="31" t="s">
        <v>6</v>
      </c>
      <c r="K27" s="28"/>
      <c r="L27" s="31" t="s">
        <v>8</v>
      </c>
      <c r="M27" s="203"/>
      <c r="N27" s="204"/>
      <c r="O27" s="195"/>
      <c r="P27" s="196"/>
      <c r="S27" s="58" t="str">
        <f t="shared" si="2"/>
        <v/>
      </c>
      <c r="T27" s="58" t="str">
        <f t="shared" si="2"/>
        <v/>
      </c>
      <c r="U27" s="57"/>
      <c r="V27" s="59">
        <v>8</v>
      </c>
      <c r="W27" s="73" t="str">
        <f t="shared" si="3"/>
        <v/>
      </c>
      <c r="X27" s="77" t="str">
        <f ca="1">IF(ISBLANK(D27),"",D27&amp;OFFSET(氏名５文字関数!$J$4,S27,T27)&amp;E27&amp;B27&amp;"年")</f>
        <v/>
      </c>
      <c r="Y27" s="57"/>
      <c r="Z27" s="59">
        <v>8</v>
      </c>
      <c r="AA27" s="73" t="str">
        <f t="shared" si="5"/>
        <v/>
      </c>
      <c r="AB27" s="77" t="str">
        <f t="shared" si="6"/>
        <v/>
      </c>
      <c r="AC27" s="57"/>
      <c r="AE27" s="8" t="s">
        <v>139</v>
      </c>
      <c r="AF27" s="8" t="s">
        <v>139</v>
      </c>
      <c r="AG27" s="8">
        <v>20</v>
      </c>
    </row>
    <row r="28" spans="1:33" ht="18.75" customHeight="1" x14ac:dyDescent="0.2">
      <c r="A28" s="51">
        <v>9</v>
      </c>
      <c r="B28" s="54"/>
      <c r="C28" s="29" t="s">
        <v>4</v>
      </c>
      <c r="D28" s="64"/>
      <c r="E28" s="28"/>
      <c r="F28" s="53" t="s">
        <v>12</v>
      </c>
      <c r="G28" s="28"/>
      <c r="H28" s="31" t="s">
        <v>4</v>
      </c>
      <c r="I28" s="28"/>
      <c r="J28" s="31" t="s">
        <v>6</v>
      </c>
      <c r="K28" s="28"/>
      <c r="L28" s="29" t="s">
        <v>8</v>
      </c>
      <c r="M28" s="203"/>
      <c r="N28" s="204"/>
      <c r="O28" s="195"/>
      <c r="P28" s="196"/>
      <c r="S28" s="58" t="str">
        <f t="shared" si="2"/>
        <v/>
      </c>
      <c r="T28" s="58" t="str">
        <f t="shared" si="2"/>
        <v/>
      </c>
      <c r="U28" s="57"/>
      <c r="V28" s="59">
        <v>9</v>
      </c>
      <c r="W28" s="73" t="str">
        <f t="shared" si="3"/>
        <v/>
      </c>
      <c r="X28" s="77" t="str">
        <f ca="1">IF(ISBLANK(D28),"",D28&amp;OFFSET(氏名５文字関数!$J$4,S28,T28)&amp;E28&amp;B28&amp;"年")</f>
        <v/>
      </c>
      <c r="Y28" s="57"/>
      <c r="Z28" s="59">
        <v>9</v>
      </c>
      <c r="AA28" s="73" t="str">
        <f t="shared" si="5"/>
        <v/>
      </c>
      <c r="AB28" s="77" t="str">
        <f t="shared" si="6"/>
        <v/>
      </c>
      <c r="AC28" s="57"/>
      <c r="AE28" s="8" t="s">
        <v>140</v>
      </c>
      <c r="AF28" s="8" t="s">
        <v>203</v>
      </c>
      <c r="AG28" s="8">
        <v>21</v>
      </c>
    </row>
    <row r="29" spans="1:33" ht="18.75" customHeight="1" x14ac:dyDescent="0.2">
      <c r="A29" s="27">
        <v>10</v>
      </c>
      <c r="B29" s="46"/>
      <c r="C29" s="47" t="s">
        <v>4</v>
      </c>
      <c r="D29" s="67"/>
      <c r="E29" s="69"/>
      <c r="F29" s="70" t="s">
        <v>12</v>
      </c>
      <c r="G29" s="69"/>
      <c r="H29" s="71" t="s">
        <v>4</v>
      </c>
      <c r="I29" s="69"/>
      <c r="J29" s="71" t="s">
        <v>6</v>
      </c>
      <c r="K29" s="69"/>
      <c r="L29" s="47" t="s">
        <v>8</v>
      </c>
      <c r="M29" s="203"/>
      <c r="N29" s="204"/>
      <c r="O29" s="195"/>
      <c r="P29" s="196"/>
      <c r="S29" s="58" t="str">
        <f t="shared" ref="S29:S37" si="7">IF(D29="","",LEN(D29))</f>
        <v/>
      </c>
      <c r="T29" s="58" t="str">
        <f t="shared" ref="T29:T37" si="8">IF(E29="","",LEN(E29))</f>
        <v/>
      </c>
      <c r="U29" s="57"/>
      <c r="V29" s="68">
        <v>10</v>
      </c>
      <c r="W29" s="74" t="str">
        <f t="shared" si="3"/>
        <v/>
      </c>
      <c r="X29" s="78" t="str">
        <f ca="1">IF(ISBLANK(D29),"",D29&amp;OFFSET(氏名５文字関数!$J$4,S29,T29)&amp;E29&amp;B29&amp;"年")</f>
        <v/>
      </c>
      <c r="Y29" s="57"/>
      <c r="Z29" s="68">
        <v>10</v>
      </c>
      <c r="AA29" s="74" t="str">
        <f t="shared" si="5"/>
        <v/>
      </c>
      <c r="AB29" s="78" t="str">
        <f t="shared" si="6"/>
        <v/>
      </c>
      <c r="AC29" s="57"/>
      <c r="AE29" s="8" t="s">
        <v>141</v>
      </c>
      <c r="AF29" s="8" t="s">
        <v>262</v>
      </c>
      <c r="AG29" s="8">
        <v>22</v>
      </c>
    </row>
    <row r="30" spans="1:33" s="57" customFormat="1" ht="18.75" customHeight="1" x14ac:dyDescent="0.2">
      <c r="A30" s="27">
        <v>11</v>
      </c>
      <c r="B30" s="46"/>
      <c r="C30" s="47" t="s">
        <v>4</v>
      </c>
      <c r="D30" s="67"/>
      <c r="E30" s="69"/>
      <c r="F30" s="70" t="s">
        <v>12</v>
      </c>
      <c r="G30" s="69"/>
      <c r="H30" s="71" t="s">
        <v>4</v>
      </c>
      <c r="I30" s="69"/>
      <c r="J30" s="71" t="s">
        <v>6</v>
      </c>
      <c r="K30" s="69"/>
      <c r="L30" s="47" t="s">
        <v>8</v>
      </c>
      <c r="M30" s="203"/>
      <c r="N30" s="204"/>
      <c r="O30" s="195"/>
      <c r="P30" s="196"/>
      <c r="Q30" s="8"/>
      <c r="R30" s="8"/>
      <c r="S30" s="58" t="str">
        <f t="shared" si="7"/>
        <v/>
      </c>
      <c r="T30" s="58" t="str">
        <f t="shared" si="8"/>
        <v/>
      </c>
      <c r="V30" s="68">
        <v>11</v>
      </c>
      <c r="W30" s="74" t="str">
        <f t="shared" si="3"/>
        <v/>
      </c>
      <c r="X30" s="78" t="str">
        <f ca="1">IF(ISBLANK(D30),"",D30&amp;OFFSET(氏名５文字関数!$J$4,S30,T30)&amp;E30&amp;B30&amp;"年")</f>
        <v/>
      </c>
      <c r="Z30" s="68">
        <v>11</v>
      </c>
      <c r="AA30" s="74" t="str">
        <f t="shared" si="5"/>
        <v/>
      </c>
      <c r="AB30" s="78" t="str">
        <f t="shared" si="6"/>
        <v/>
      </c>
      <c r="AE30" s="57" t="s">
        <v>263</v>
      </c>
      <c r="AF30" s="57" t="s">
        <v>264</v>
      </c>
      <c r="AG30" s="8">
        <v>23</v>
      </c>
    </row>
    <row r="31" spans="1:33" ht="18.75" customHeight="1" x14ac:dyDescent="0.2">
      <c r="A31" s="27">
        <v>12</v>
      </c>
      <c r="B31" s="46"/>
      <c r="C31" s="47" t="s">
        <v>4</v>
      </c>
      <c r="D31" s="67"/>
      <c r="E31" s="69"/>
      <c r="F31" s="70" t="s">
        <v>12</v>
      </c>
      <c r="G31" s="69"/>
      <c r="H31" s="71" t="s">
        <v>4</v>
      </c>
      <c r="I31" s="69"/>
      <c r="J31" s="71" t="s">
        <v>6</v>
      </c>
      <c r="K31" s="69"/>
      <c r="L31" s="47" t="s">
        <v>8</v>
      </c>
      <c r="M31" s="203"/>
      <c r="N31" s="204"/>
      <c r="O31" s="195"/>
      <c r="P31" s="196"/>
      <c r="S31" s="58" t="str">
        <f t="shared" si="7"/>
        <v/>
      </c>
      <c r="T31" s="58" t="str">
        <f t="shared" si="8"/>
        <v/>
      </c>
      <c r="U31" s="57"/>
      <c r="V31" s="68">
        <v>12</v>
      </c>
      <c r="W31" s="74" t="str">
        <f t="shared" si="3"/>
        <v/>
      </c>
      <c r="X31" s="78" t="str">
        <f ca="1">IF(ISBLANK(D31),"",D31&amp;OFFSET(氏名５文字関数!$J$4,S31,T31)&amp;E31&amp;B31&amp;"年")</f>
        <v/>
      </c>
      <c r="Z31" s="68">
        <v>12</v>
      </c>
      <c r="AA31" s="74" t="str">
        <f t="shared" si="5"/>
        <v/>
      </c>
      <c r="AB31" s="78" t="str">
        <f t="shared" si="6"/>
        <v/>
      </c>
      <c r="AC31" s="57"/>
      <c r="AE31" s="8" t="s">
        <v>143</v>
      </c>
      <c r="AF31" s="8" t="s">
        <v>206</v>
      </c>
      <c r="AG31" s="8">
        <v>24</v>
      </c>
    </row>
    <row r="32" spans="1:33" ht="18.75" customHeight="1" x14ac:dyDescent="0.2">
      <c r="A32" s="27">
        <v>13</v>
      </c>
      <c r="B32" s="46"/>
      <c r="C32" s="47" t="s">
        <v>4</v>
      </c>
      <c r="D32" s="67"/>
      <c r="E32" s="69"/>
      <c r="F32" s="70" t="s">
        <v>12</v>
      </c>
      <c r="G32" s="69"/>
      <c r="H32" s="71" t="s">
        <v>4</v>
      </c>
      <c r="I32" s="69"/>
      <c r="J32" s="71" t="s">
        <v>6</v>
      </c>
      <c r="K32" s="69"/>
      <c r="L32" s="47" t="s">
        <v>8</v>
      </c>
      <c r="M32" s="203"/>
      <c r="N32" s="204"/>
      <c r="O32" s="195"/>
      <c r="P32" s="196"/>
      <c r="S32" s="58" t="str">
        <f t="shared" si="7"/>
        <v/>
      </c>
      <c r="T32" s="58" t="str">
        <f t="shared" si="8"/>
        <v/>
      </c>
      <c r="U32" s="57"/>
      <c r="V32" s="68">
        <v>13</v>
      </c>
      <c r="W32" s="74" t="str">
        <f t="shared" si="3"/>
        <v/>
      </c>
      <c r="X32" s="78" t="str">
        <f ca="1">IF(ISBLANK(D32),"",D32&amp;OFFSET(氏名５文字関数!$J$4,S32,T32)&amp;E32&amp;B32&amp;"年")</f>
        <v/>
      </c>
      <c r="Y32" s="81"/>
      <c r="Z32" s="68">
        <v>13</v>
      </c>
      <c r="AA32" s="74" t="str">
        <f t="shared" si="5"/>
        <v/>
      </c>
      <c r="AB32" s="78" t="str">
        <f t="shared" si="6"/>
        <v/>
      </c>
      <c r="AC32" s="57"/>
      <c r="AE32" s="8" t="s">
        <v>144</v>
      </c>
      <c r="AF32" s="8" t="s">
        <v>207</v>
      </c>
      <c r="AG32" s="8">
        <v>25</v>
      </c>
    </row>
    <row r="33" spans="1:33" ht="18.75" customHeight="1" x14ac:dyDescent="0.2">
      <c r="A33" s="27">
        <v>14</v>
      </c>
      <c r="B33" s="46"/>
      <c r="C33" s="47" t="s">
        <v>4</v>
      </c>
      <c r="D33" s="67"/>
      <c r="E33" s="69"/>
      <c r="F33" s="70" t="s">
        <v>12</v>
      </c>
      <c r="G33" s="69"/>
      <c r="H33" s="71" t="s">
        <v>4</v>
      </c>
      <c r="I33" s="69"/>
      <c r="J33" s="71" t="s">
        <v>6</v>
      </c>
      <c r="K33" s="69"/>
      <c r="L33" s="47" t="s">
        <v>8</v>
      </c>
      <c r="M33" s="203"/>
      <c r="N33" s="204"/>
      <c r="O33" s="195"/>
      <c r="P33" s="196"/>
      <c r="S33" s="58" t="str">
        <f t="shared" si="7"/>
        <v/>
      </c>
      <c r="T33" s="58" t="str">
        <f t="shared" si="8"/>
        <v/>
      </c>
      <c r="U33" s="57"/>
      <c r="V33" s="68">
        <v>14</v>
      </c>
      <c r="W33" s="74" t="str">
        <f t="shared" si="3"/>
        <v/>
      </c>
      <c r="X33" s="78" t="str">
        <f ca="1">IF(ISBLANK(D33),"",D33&amp;OFFSET(氏名５文字関数!$J$4,S33,T33)&amp;E33&amp;B33&amp;"年")</f>
        <v/>
      </c>
      <c r="Y33" s="82"/>
      <c r="Z33" s="68">
        <v>14</v>
      </c>
      <c r="AA33" s="74" t="str">
        <f t="shared" si="5"/>
        <v/>
      </c>
      <c r="AB33" s="78" t="str">
        <f t="shared" si="6"/>
        <v/>
      </c>
      <c r="AC33" s="57"/>
      <c r="AE33" s="8" t="s">
        <v>145</v>
      </c>
      <c r="AF33" s="8" t="s">
        <v>208</v>
      </c>
      <c r="AG33" s="8">
        <v>26</v>
      </c>
    </row>
    <row r="34" spans="1:33" ht="18.75" customHeight="1" x14ac:dyDescent="0.2">
      <c r="A34" s="27">
        <v>15</v>
      </c>
      <c r="B34" s="54"/>
      <c r="C34" s="29" t="s">
        <v>4</v>
      </c>
      <c r="D34" s="64"/>
      <c r="E34" s="28"/>
      <c r="F34" s="53" t="s">
        <v>12</v>
      </c>
      <c r="G34" s="28"/>
      <c r="H34" s="31" t="s">
        <v>4</v>
      </c>
      <c r="I34" s="28"/>
      <c r="J34" s="31" t="s">
        <v>6</v>
      </c>
      <c r="K34" s="28"/>
      <c r="L34" s="29" t="s">
        <v>8</v>
      </c>
      <c r="M34" s="203"/>
      <c r="N34" s="204"/>
      <c r="O34" s="195"/>
      <c r="P34" s="196"/>
      <c r="S34" s="58" t="str">
        <f t="shared" si="7"/>
        <v/>
      </c>
      <c r="T34" s="58" t="str">
        <f t="shared" si="8"/>
        <v/>
      </c>
      <c r="U34" s="57"/>
      <c r="V34" s="59">
        <v>15</v>
      </c>
      <c r="W34" s="73" t="str">
        <f t="shared" si="3"/>
        <v/>
      </c>
      <c r="X34" s="77" t="str">
        <f ca="1">IF(ISBLANK(D34),"",D34&amp;OFFSET(氏名５文字関数!$J$4,S34,T34)&amp;E34&amp;B34&amp;"年")</f>
        <v/>
      </c>
      <c r="Y34" s="82"/>
      <c r="Z34" s="59">
        <v>15</v>
      </c>
      <c r="AA34" s="73" t="str">
        <f t="shared" si="5"/>
        <v/>
      </c>
      <c r="AB34" s="77" t="str">
        <f t="shared" si="6"/>
        <v/>
      </c>
      <c r="AC34" s="57"/>
      <c r="AE34" s="8" t="s">
        <v>147</v>
      </c>
      <c r="AF34" s="8" t="s">
        <v>147</v>
      </c>
      <c r="AG34" s="8">
        <v>27</v>
      </c>
    </row>
    <row r="35" spans="1:33" ht="18.75" customHeight="1" x14ac:dyDescent="0.2">
      <c r="A35" s="27">
        <v>16</v>
      </c>
      <c r="B35" s="44"/>
      <c r="C35" s="25" t="s">
        <v>4</v>
      </c>
      <c r="D35" s="66"/>
      <c r="E35" s="45"/>
      <c r="F35" s="22" t="s">
        <v>12</v>
      </c>
      <c r="G35" s="19"/>
      <c r="H35" s="22" t="s">
        <v>4</v>
      </c>
      <c r="I35" s="19"/>
      <c r="J35" s="22" t="s">
        <v>6</v>
      </c>
      <c r="K35" s="19"/>
      <c r="L35" s="25" t="s">
        <v>8</v>
      </c>
      <c r="M35" s="207"/>
      <c r="N35" s="208"/>
      <c r="O35" s="195"/>
      <c r="P35" s="196"/>
      <c r="S35" s="58" t="str">
        <f t="shared" si="7"/>
        <v/>
      </c>
      <c r="T35" s="58" t="str">
        <f t="shared" si="8"/>
        <v/>
      </c>
      <c r="U35" s="57"/>
      <c r="V35" s="96">
        <v>16</v>
      </c>
      <c r="W35" s="97" t="str">
        <f t="shared" si="3"/>
        <v/>
      </c>
      <c r="X35" s="98" t="str">
        <f ca="1">IF(ISBLANK(D35),"",D35&amp;OFFSET(氏名５文字関数!$J$4,S35,T35)&amp;E35&amp;B35&amp;"年")</f>
        <v/>
      </c>
      <c r="Y35" s="82"/>
      <c r="Z35" s="96">
        <v>16</v>
      </c>
      <c r="AA35" s="97" t="str">
        <f t="shared" si="5"/>
        <v/>
      </c>
      <c r="AB35" s="98" t="str">
        <f t="shared" si="6"/>
        <v/>
      </c>
      <c r="AC35" s="57"/>
      <c r="AE35" s="8" t="s">
        <v>148</v>
      </c>
      <c r="AF35" s="8" t="s">
        <v>210</v>
      </c>
      <c r="AG35" s="8">
        <v>28</v>
      </c>
    </row>
    <row r="36" spans="1:33" ht="18.75" customHeight="1" x14ac:dyDescent="0.2">
      <c r="A36" s="27">
        <v>17</v>
      </c>
      <c r="B36" s="44"/>
      <c r="C36" s="25" t="s">
        <v>4</v>
      </c>
      <c r="D36" s="66"/>
      <c r="E36" s="45"/>
      <c r="F36" s="22" t="s">
        <v>12</v>
      </c>
      <c r="G36" s="19"/>
      <c r="H36" s="22" t="s">
        <v>4</v>
      </c>
      <c r="I36" s="19"/>
      <c r="J36" s="22" t="s">
        <v>6</v>
      </c>
      <c r="K36" s="19"/>
      <c r="L36" s="25" t="s">
        <v>8</v>
      </c>
      <c r="M36" s="203"/>
      <c r="N36" s="204"/>
      <c r="O36" s="195"/>
      <c r="P36" s="196"/>
      <c r="S36" s="58" t="str">
        <f t="shared" si="7"/>
        <v/>
      </c>
      <c r="T36" s="58" t="str">
        <f t="shared" si="8"/>
        <v/>
      </c>
      <c r="U36" s="57"/>
      <c r="V36" s="59">
        <v>17</v>
      </c>
      <c r="W36" s="73" t="str">
        <f t="shared" si="3"/>
        <v/>
      </c>
      <c r="X36" s="77" t="str">
        <f ca="1">IF(ISBLANK(D36),"",D36&amp;OFFSET(氏名５文字関数!$J$4,S36,T36)&amp;E36&amp;B36&amp;"年")</f>
        <v/>
      </c>
      <c r="Y36" s="82"/>
      <c r="Z36" s="59">
        <v>17</v>
      </c>
      <c r="AA36" s="73" t="str">
        <f t="shared" si="5"/>
        <v/>
      </c>
      <c r="AB36" s="77" t="str">
        <f t="shared" si="6"/>
        <v/>
      </c>
      <c r="AC36" s="57"/>
      <c r="AE36" s="8" t="s">
        <v>149</v>
      </c>
      <c r="AF36" s="8" t="s">
        <v>211</v>
      </c>
      <c r="AG36" s="8">
        <v>29</v>
      </c>
    </row>
    <row r="37" spans="1:33" ht="18.75" customHeight="1" x14ac:dyDescent="0.2">
      <c r="A37" s="27">
        <v>18</v>
      </c>
      <c r="B37" s="54"/>
      <c r="C37" s="29" t="s">
        <v>4</v>
      </c>
      <c r="D37" s="64"/>
      <c r="E37" s="56"/>
      <c r="F37" s="31" t="s">
        <v>12</v>
      </c>
      <c r="G37" s="28"/>
      <c r="H37" s="31" t="s">
        <v>4</v>
      </c>
      <c r="I37" s="28"/>
      <c r="J37" s="31" t="s">
        <v>5</v>
      </c>
      <c r="K37" s="28"/>
      <c r="L37" s="29" t="s">
        <v>7</v>
      </c>
      <c r="M37" s="203"/>
      <c r="N37" s="204"/>
      <c r="O37" s="195"/>
      <c r="P37" s="196"/>
      <c r="S37" s="58" t="str">
        <f t="shared" si="7"/>
        <v/>
      </c>
      <c r="T37" s="58" t="str">
        <f t="shared" si="8"/>
        <v/>
      </c>
      <c r="U37" s="57"/>
      <c r="V37" s="59">
        <v>18</v>
      </c>
      <c r="W37" s="73" t="str">
        <f t="shared" si="3"/>
        <v/>
      </c>
      <c r="X37" s="77" t="str">
        <f ca="1">IF(ISBLANK(D37),"",D37&amp;OFFSET(氏名５文字関数!$J$4,S37,T37)&amp;E37&amp;B37&amp;"年")</f>
        <v/>
      </c>
      <c r="Y37" s="82"/>
      <c r="Z37" s="59">
        <v>18</v>
      </c>
      <c r="AA37" s="73" t="str">
        <f t="shared" si="5"/>
        <v/>
      </c>
      <c r="AB37" s="77" t="str">
        <f t="shared" si="6"/>
        <v/>
      </c>
      <c r="AC37" s="57"/>
      <c r="AE37" s="8" t="s">
        <v>150</v>
      </c>
      <c r="AF37" s="8" t="s">
        <v>212</v>
      </c>
      <c r="AG37" s="8">
        <v>30</v>
      </c>
    </row>
    <row r="38" spans="1:33" ht="18.75" customHeight="1" x14ac:dyDescent="0.2">
      <c r="A38" s="27">
        <v>19</v>
      </c>
      <c r="B38" s="54"/>
      <c r="C38" s="29" t="s">
        <v>4</v>
      </c>
      <c r="D38" s="64"/>
      <c r="E38" s="56"/>
      <c r="F38" s="31" t="s">
        <v>12</v>
      </c>
      <c r="G38" s="28"/>
      <c r="H38" s="31" t="s">
        <v>4</v>
      </c>
      <c r="I38" s="28"/>
      <c r="J38" s="31" t="s">
        <v>5</v>
      </c>
      <c r="K38" s="28"/>
      <c r="L38" s="29" t="s">
        <v>7</v>
      </c>
      <c r="M38" s="203"/>
      <c r="N38" s="204"/>
      <c r="O38" s="195"/>
      <c r="P38" s="196"/>
      <c r="S38" s="58" t="str">
        <f t="shared" ref="S38:T46" si="9">IF(D38="","",LEN(D38))</f>
        <v/>
      </c>
      <c r="T38" s="58" t="str">
        <f t="shared" si="9"/>
        <v/>
      </c>
      <c r="U38" s="57"/>
      <c r="V38" s="59">
        <v>19</v>
      </c>
      <c r="W38" s="73" t="str">
        <f t="shared" si="3"/>
        <v/>
      </c>
      <c r="X38" s="77" t="str">
        <f ca="1">IF(ISBLANK(D38),"",D38&amp;OFFSET(氏名５文字関数!$J$4,S38,T38)&amp;E38&amp;B38&amp;"年")</f>
        <v/>
      </c>
      <c r="Y38" s="82"/>
      <c r="Z38" s="59">
        <v>19</v>
      </c>
      <c r="AA38" s="73" t="str">
        <f t="shared" si="5"/>
        <v/>
      </c>
      <c r="AB38" s="77" t="str">
        <f t="shared" si="6"/>
        <v/>
      </c>
      <c r="AC38" s="57"/>
      <c r="AE38" s="8" t="s">
        <v>151</v>
      </c>
      <c r="AF38" s="8" t="s">
        <v>213</v>
      </c>
      <c r="AG38" s="8">
        <v>31</v>
      </c>
    </row>
    <row r="39" spans="1:33" ht="18.75" customHeight="1" thickBot="1" x14ac:dyDescent="0.25">
      <c r="A39" s="33">
        <v>20</v>
      </c>
      <c r="B39" s="42"/>
      <c r="C39" s="35" t="s">
        <v>4</v>
      </c>
      <c r="D39" s="65"/>
      <c r="E39" s="43"/>
      <c r="F39" s="37" t="s">
        <v>12</v>
      </c>
      <c r="G39" s="34"/>
      <c r="H39" s="37" t="s">
        <v>4</v>
      </c>
      <c r="I39" s="34"/>
      <c r="J39" s="37" t="s">
        <v>5</v>
      </c>
      <c r="K39" s="34"/>
      <c r="L39" s="35" t="s">
        <v>7</v>
      </c>
      <c r="M39" s="205"/>
      <c r="N39" s="206"/>
      <c r="O39" s="195"/>
      <c r="P39" s="196"/>
      <c r="S39" s="58" t="str">
        <f t="shared" si="9"/>
        <v/>
      </c>
      <c r="T39" s="58" t="str">
        <f t="shared" si="9"/>
        <v/>
      </c>
      <c r="U39" s="57"/>
      <c r="V39" s="60">
        <v>20</v>
      </c>
      <c r="W39" s="75" t="str">
        <f t="shared" si="3"/>
        <v/>
      </c>
      <c r="X39" s="79" t="str">
        <f ca="1">IF(ISBLANK(D39),"",D39&amp;OFFSET(氏名５文字関数!$J$4,S39,T39)&amp;E39&amp;B39&amp;"年")</f>
        <v/>
      </c>
      <c r="Y39" s="82"/>
      <c r="Z39" s="60">
        <v>20</v>
      </c>
      <c r="AA39" s="75" t="str">
        <f t="shared" si="5"/>
        <v/>
      </c>
      <c r="AB39" s="79" t="str">
        <f t="shared" si="6"/>
        <v/>
      </c>
      <c r="AC39" s="57"/>
      <c r="AE39" s="8" t="s">
        <v>152</v>
      </c>
      <c r="AF39" s="8" t="s">
        <v>214</v>
      </c>
      <c r="AG39" s="8">
        <v>32</v>
      </c>
    </row>
    <row r="40" spans="1:33" ht="18.75" hidden="1" customHeight="1" x14ac:dyDescent="0.2">
      <c r="A40" s="209" t="s">
        <v>260</v>
      </c>
      <c r="B40" s="44">
        <v>2</v>
      </c>
      <c r="C40" s="25" t="s">
        <v>4</v>
      </c>
      <c r="D40" s="66" t="s">
        <v>80</v>
      </c>
      <c r="E40" s="45" t="s">
        <v>23</v>
      </c>
      <c r="F40" s="22" t="s">
        <v>12</v>
      </c>
      <c r="G40" s="19">
        <f ca="1">YEAR(TODAY())-2003-B40</f>
        <v>21</v>
      </c>
      <c r="H40" s="22" t="s">
        <v>4</v>
      </c>
      <c r="I40" s="19">
        <v>12</v>
      </c>
      <c r="J40" s="22" t="s">
        <v>6</v>
      </c>
      <c r="K40" s="19">
        <v>19</v>
      </c>
      <c r="L40" s="25" t="s">
        <v>8</v>
      </c>
      <c r="M40" s="207" t="s">
        <v>272</v>
      </c>
      <c r="N40" s="208"/>
      <c r="O40" s="195"/>
      <c r="P40" s="196"/>
      <c r="S40" s="58">
        <f t="shared" si="9"/>
        <v>2</v>
      </c>
      <c r="T40" s="58">
        <f t="shared" si="9"/>
        <v>1</v>
      </c>
      <c r="U40" s="57"/>
      <c r="V40" s="247" t="s">
        <v>260</v>
      </c>
      <c r="W40" s="97" t="str">
        <f t="shared" si="3"/>
        <v>大洲</v>
      </c>
      <c r="X40" s="98" t="str">
        <f ca="1">IF(ISBLANK(D40),"",D40&amp;OFFSET(氏名５文字関数!$J$4,S40,T40)&amp;E40&amp;B40&amp;"年")</f>
        <v>今治　　誠2年</v>
      </c>
      <c r="Y40" s="82"/>
      <c r="Z40" s="244" t="s">
        <v>260</v>
      </c>
      <c r="AA40" s="97" t="str">
        <f t="shared" si="5"/>
        <v>(大洲)</v>
      </c>
      <c r="AB40" s="98" t="str">
        <f>IF(ISBLANK($D40),"",D40)</f>
        <v>今治</v>
      </c>
      <c r="AC40" s="57"/>
      <c r="AE40" s="8" t="s">
        <v>148</v>
      </c>
      <c r="AF40" s="8" t="s">
        <v>210</v>
      </c>
      <c r="AG40" s="8">
        <v>28</v>
      </c>
    </row>
    <row r="41" spans="1:33" ht="18.75" hidden="1" customHeight="1" x14ac:dyDescent="0.2">
      <c r="A41" s="210"/>
      <c r="B41" s="44">
        <v>2</v>
      </c>
      <c r="C41" s="25" t="s">
        <v>4</v>
      </c>
      <c r="D41" s="66" t="s">
        <v>79</v>
      </c>
      <c r="E41" s="45" t="s">
        <v>22</v>
      </c>
      <c r="F41" s="22" t="s">
        <v>12</v>
      </c>
      <c r="G41" s="19">
        <f ca="1">YEAR(TODAY())-2003-B41</f>
        <v>21</v>
      </c>
      <c r="H41" s="22" t="s">
        <v>4</v>
      </c>
      <c r="I41" s="19">
        <v>4</v>
      </c>
      <c r="J41" s="22" t="s">
        <v>6</v>
      </c>
      <c r="K41" s="19">
        <v>4</v>
      </c>
      <c r="L41" s="25" t="s">
        <v>8</v>
      </c>
      <c r="M41" s="203" t="s">
        <v>273</v>
      </c>
      <c r="N41" s="204"/>
      <c r="O41" s="195"/>
      <c r="P41" s="196"/>
      <c r="S41" s="58">
        <f t="shared" si="9"/>
        <v>2</v>
      </c>
      <c r="T41" s="58">
        <f t="shared" si="9"/>
        <v>3</v>
      </c>
      <c r="U41" s="57"/>
      <c r="V41" s="248"/>
      <c r="W41" s="73" t="str">
        <f t="shared" si="3"/>
        <v>大洲</v>
      </c>
      <c r="X41" s="77" t="str">
        <f ca="1">IF(ISBLANK(D41),"",D41&amp;OFFSET(氏名５文字関数!$J$4,S41,T41)&amp;E41&amp;B41&amp;"年")</f>
        <v>松山小太郎2年</v>
      </c>
      <c r="Y41" s="82"/>
      <c r="Z41" s="245"/>
      <c r="AA41" s="73" t="str">
        <f t="shared" si="5"/>
        <v>(大洲)</v>
      </c>
      <c r="AB41" s="77" t="str">
        <f>IF(ISBLANK($D41),"",D41)</f>
        <v>松山</v>
      </c>
      <c r="AC41" s="57"/>
      <c r="AE41" s="8" t="s">
        <v>149</v>
      </c>
      <c r="AF41" s="8" t="s">
        <v>211</v>
      </c>
      <c r="AG41" s="8">
        <v>29</v>
      </c>
    </row>
    <row r="42" spans="1:33" ht="18.75" hidden="1" customHeight="1" x14ac:dyDescent="0.2">
      <c r="A42" s="210"/>
      <c r="B42" s="54"/>
      <c r="C42" s="29" t="s">
        <v>4</v>
      </c>
      <c r="D42" s="64"/>
      <c r="E42" s="56"/>
      <c r="F42" s="31" t="s">
        <v>12</v>
      </c>
      <c r="G42" s="28"/>
      <c r="H42" s="31" t="s">
        <v>4</v>
      </c>
      <c r="I42" s="28"/>
      <c r="J42" s="31" t="s">
        <v>5</v>
      </c>
      <c r="K42" s="28"/>
      <c r="L42" s="29" t="s">
        <v>7</v>
      </c>
      <c r="M42" s="203"/>
      <c r="N42" s="204"/>
      <c r="O42" s="195"/>
      <c r="P42" s="196"/>
      <c r="S42" s="58" t="str">
        <f t="shared" si="9"/>
        <v/>
      </c>
      <c r="T42" s="58" t="str">
        <f t="shared" si="9"/>
        <v/>
      </c>
      <c r="U42" s="57"/>
      <c r="V42" s="248"/>
      <c r="W42" s="73" t="str">
        <f t="shared" si="3"/>
        <v/>
      </c>
      <c r="X42" s="77" t="str">
        <f ca="1">IF(ISBLANK(D42),"",D42&amp;OFFSET(氏名５文字関数!$J$4,S42,T42)&amp;E42&amp;B42&amp;"年")</f>
        <v/>
      </c>
      <c r="Y42" s="82"/>
      <c r="Z42" s="245"/>
      <c r="AA42" s="73" t="str">
        <f t="shared" si="5"/>
        <v/>
      </c>
      <c r="AB42" s="77" t="str">
        <f>IF(ISBLANK($D42),"",D42)</f>
        <v/>
      </c>
      <c r="AC42" s="57"/>
      <c r="AE42" s="8" t="s">
        <v>150</v>
      </c>
      <c r="AF42" s="8" t="s">
        <v>212</v>
      </c>
      <c r="AG42" s="8">
        <v>30</v>
      </c>
    </row>
    <row r="43" spans="1:33" ht="18.75" hidden="1" customHeight="1" x14ac:dyDescent="0.2">
      <c r="A43" s="210"/>
      <c r="B43" s="54"/>
      <c r="C43" s="29" t="s">
        <v>4</v>
      </c>
      <c r="D43" s="64"/>
      <c r="E43" s="56"/>
      <c r="F43" s="31" t="s">
        <v>12</v>
      </c>
      <c r="G43" s="28"/>
      <c r="H43" s="31" t="s">
        <v>4</v>
      </c>
      <c r="I43" s="28"/>
      <c r="J43" s="31" t="s">
        <v>5</v>
      </c>
      <c r="K43" s="28"/>
      <c r="L43" s="29" t="s">
        <v>7</v>
      </c>
      <c r="M43" s="203"/>
      <c r="N43" s="204"/>
      <c r="O43" s="195"/>
      <c r="P43" s="196"/>
      <c r="S43" s="58" t="str">
        <f>IF(D43="","",LEN(D43))</f>
        <v/>
      </c>
      <c r="T43" s="58" t="str">
        <f>IF(E43="","",LEN(E43))</f>
        <v/>
      </c>
      <c r="U43" s="57"/>
      <c r="V43" s="248"/>
      <c r="W43" s="73" t="str">
        <f t="shared" si="3"/>
        <v/>
      </c>
      <c r="X43" s="77" t="str">
        <f ca="1">IF(ISBLANK(D43),"",D43&amp;OFFSET(氏名５文字関数!$J$4,S43,T43)&amp;E43&amp;B43&amp;"年")</f>
        <v/>
      </c>
      <c r="Y43" s="82"/>
      <c r="Z43" s="245"/>
      <c r="AA43" s="73" t="str">
        <f t="shared" si="5"/>
        <v/>
      </c>
      <c r="AB43" s="77" t="str">
        <f>IF(ISBLANK($D43),"",D43)</f>
        <v/>
      </c>
      <c r="AC43" s="57"/>
      <c r="AE43" s="8" t="s">
        <v>151</v>
      </c>
      <c r="AF43" s="8" t="s">
        <v>213</v>
      </c>
      <c r="AG43" s="8">
        <v>31</v>
      </c>
    </row>
    <row r="44" spans="1:33" ht="18.75" hidden="1" customHeight="1" thickBot="1" x14ac:dyDescent="0.25">
      <c r="A44" s="211"/>
      <c r="B44" s="42"/>
      <c r="C44" s="35" t="s">
        <v>4</v>
      </c>
      <c r="D44" s="65"/>
      <c r="E44" s="43"/>
      <c r="F44" s="37" t="s">
        <v>12</v>
      </c>
      <c r="G44" s="34"/>
      <c r="H44" s="37" t="s">
        <v>4</v>
      </c>
      <c r="I44" s="34"/>
      <c r="J44" s="37" t="s">
        <v>5</v>
      </c>
      <c r="K44" s="34"/>
      <c r="L44" s="35" t="s">
        <v>7</v>
      </c>
      <c r="M44" s="205"/>
      <c r="N44" s="206"/>
      <c r="O44" s="195"/>
      <c r="P44" s="196"/>
      <c r="S44" s="58" t="str">
        <f>IF(D44="","",LEN(D44))</f>
        <v/>
      </c>
      <c r="T44" s="58" t="str">
        <f>IF(E44="","",LEN(E44))</f>
        <v/>
      </c>
      <c r="U44" s="57"/>
      <c r="V44" s="249"/>
      <c r="W44" s="75" t="str">
        <f t="shared" si="3"/>
        <v/>
      </c>
      <c r="X44" s="79" t="str">
        <f ca="1">IF(ISBLANK(D44),"",D44&amp;OFFSET(氏名５文字関数!$J$4,S44,T44)&amp;E44&amp;B44&amp;"年")</f>
        <v/>
      </c>
      <c r="Y44" s="82"/>
      <c r="Z44" s="246"/>
      <c r="AA44" s="75" t="str">
        <f t="shared" si="5"/>
        <v/>
      </c>
      <c r="AB44" s="79" t="str">
        <f>IF(ISBLANK($D44),"",D44)</f>
        <v/>
      </c>
      <c r="AC44" s="57"/>
      <c r="AE44" s="8" t="s">
        <v>152</v>
      </c>
      <c r="AF44" s="8" t="s">
        <v>214</v>
      </c>
      <c r="AG44" s="8">
        <v>32</v>
      </c>
    </row>
    <row r="45" spans="1:33" ht="18.75" customHeight="1" x14ac:dyDescent="0.2">
      <c r="M45" s="195"/>
      <c r="N45" s="196"/>
      <c r="O45" s="195"/>
      <c r="P45" s="196"/>
      <c r="S45" s="58" t="str">
        <f t="shared" si="9"/>
        <v/>
      </c>
      <c r="T45" s="58" t="str">
        <f t="shared" si="9"/>
        <v/>
      </c>
      <c r="U45" s="57"/>
      <c r="V45" s="57"/>
      <c r="W45" s="57"/>
      <c r="X45" s="57"/>
      <c r="Y45" s="57"/>
      <c r="Z45" s="57"/>
      <c r="AA45" s="57" t="str">
        <f>IF(ISBLANK(B45),"",$N$8)</f>
        <v/>
      </c>
      <c r="AB45" s="108" t="str">
        <f ca="1">IF(ISBLANK(D45),"",D45&amp;OFFSET(氏名５文字関数!$J$4,S45,T45)&amp;E45&amp;B45&amp;"年")</f>
        <v/>
      </c>
      <c r="AC45" s="57"/>
      <c r="AE45" s="8" t="s">
        <v>153</v>
      </c>
      <c r="AF45" s="8" t="s">
        <v>215</v>
      </c>
      <c r="AG45" s="8">
        <v>33</v>
      </c>
    </row>
    <row r="46" spans="1:33" ht="18.75" customHeight="1" x14ac:dyDescent="0.2">
      <c r="M46" s="195"/>
      <c r="N46" s="196"/>
      <c r="O46" s="195"/>
      <c r="P46" s="196"/>
      <c r="S46" s="58" t="str">
        <f t="shared" si="9"/>
        <v/>
      </c>
      <c r="T46" s="58" t="str">
        <f t="shared" si="9"/>
        <v/>
      </c>
      <c r="U46" s="57"/>
      <c r="V46" s="57"/>
      <c r="W46" s="57"/>
      <c r="X46" s="57"/>
      <c r="Y46" s="57"/>
      <c r="Z46" s="57"/>
      <c r="AA46" s="57" t="str">
        <f>IF(ISBLANK(B46),"",$N$8)</f>
        <v/>
      </c>
      <c r="AB46" s="95" t="str">
        <f ca="1">IF(ISBLANK(D46),"",D46&amp;OFFSET(氏名５文字関数!$J$4,S46,T46)&amp;E46&amp;B46&amp;"年")</f>
        <v/>
      </c>
      <c r="AC46" s="57"/>
      <c r="AE46" s="8" t="s">
        <v>77</v>
      </c>
      <c r="AF46" s="8" t="s">
        <v>216</v>
      </c>
      <c r="AG46" s="8">
        <v>34</v>
      </c>
    </row>
    <row r="47" spans="1:33" ht="18.75" customHeight="1" x14ac:dyDescent="0.2">
      <c r="AC47" s="57"/>
      <c r="AE47" s="8" t="s">
        <v>154</v>
      </c>
      <c r="AF47" s="8" t="s">
        <v>217</v>
      </c>
      <c r="AG47" s="8">
        <v>35</v>
      </c>
    </row>
    <row r="48" spans="1:33" ht="18.75" customHeight="1" x14ac:dyDescent="0.2">
      <c r="AC48" s="57"/>
      <c r="AE48" s="8" t="s">
        <v>155</v>
      </c>
      <c r="AF48" s="8" t="s">
        <v>218</v>
      </c>
      <c r="AG48" s="8">
        <v>36</v>
      </c>
    </row>
    <row r="49" spans="29:33" ht="18.75" customHeight="1" x14ac:dyDescent="0.2">
      <c r="AC49" s="57"/>
      <c r="AE49" s="8" t="s">
        <v>156</v>
      </c>
      <c r="AF49" s="8" t="s">
        <v>156</v>
      </c>
      <c r="AG49" s="8">
        <v>37</v>
      </c>
    </row>
    <row r="50" spans="29:33" ht="18.75" customHeight="1" x14ac:dyDescent="0.2">
      <c r="AC50" s="57"/>
      <c r="AE50" s="8" t="s">
        <v>157</v>
      </c>
      <c r="AF50" s="8" t="s">
        <v>219</v>
      </c>
      <c r="AG50" s="8">
        <v>38</v>
      </c>
    </row>
    <row r="51" spans="29:33" ht="18.75" customHeight="1" x14ac:dyDescent="0.2">
      <c r="AC51" s="57"/>
      <c r="AE51" s="8" t="s">
        <v>158</v>
      </c>
      <c r="AF51" s="8" t="s">
        <v>220</v>
      </c>
      <c r="AG51" s="8">
        <v>39</v>
      </c>
    </row>
    <row r="52" spans="29:33" ht="18.75" customHeight="1" x14ac:dyDescent="0.2">
      <c r="AC52" s="57"/>
      <c r="AE52" s="8" t="s">
        <v>159</v>
      </c>
      <c r="AF52" s="8" t="s">
        <v>159</v>
      </c>
      <c r="AG52" s="8">
        <v>40</v>
      </c>
    </row>
    <row r="53" spans="29:33" ht="18.75" customHeight="1" x14ac:dyDescent="0.2">
      <c r="AC53" s="57"/>
      <c r="AE53" s="8" t="s">
        <v>161</v>
      </c>
      <c r="AF53" s="8" t="s">
        <v>221</v>
      </c>
      <c r="AG53" s="8">
        <v>41</v>
      </c>
    </row>
    <row r="54" spans="29:33" ht="18.75" customHeight="1" x14ac:dyDescent="0.2">
      <c r="AC54" s="57"/>
      <c r="AE54" s="8" t="s">
        <v>162</v>
      </c>
      <c r="AF54" s="8" t="s">
        <v>162</v>
      </c>
      <c r="AG54" s="8">
        <v>42</v>
      </c>
    </row>
    <row r="55" spans="29:33" ht="18.75" customHeight="1" x14ac:dyDescent="0.2">
      <c r="AC55" s="57"/>
      <c r="AE55" s="8" t="s">
        <v>163</v>
      </c>
      <c r="AF55" s="8" t="s">
        <v>222</v>
      </c>
      <c r="AG55" s="8">
        <v>43</v>
      </c>
    </row>
    <row r="56" spans="29:33" ht="18.75" customHeight="1" x14ac:dyDescent="0.2">
      <c r="AC56" s="57"/>
      <c r="AE56" s="8" t="s">
        <v>256</v>
      </c>
      <c r="AF56" s="8" t="s">
        <v>265</v>
      </c>
      <c r="AG56" s="8">
        <v>44</v>
      </c>
    </row>
    <row r="57" spans="29:33" ht="18.75" customHeight="1" x14ac:dyDescent="0.2">
      <c r="AC57" s="57"/>
      <c r="AE57" s="8" t="s">
        <v>165</v>
      </c>
      <c r="AF57" s="8" t="s">
        <v>165</v>
      </c>
      <c r="AG57" s="8">
        <v>45</v>
      </c>
    </row>
    <row r="58" spans="29:33" ht="18.75" customHeight="1" x14ac:dyDescent="0.2">
      <c r="AC58" s="57"/>
      <c r="AE58" s="8" t="s">
        <v>166</v>
      </c>
      <c r="AF58" s="8" t="s">
        <v>224</v>
      </c>
      <c r="AG58" s="8">
        <v>46</v>
      </c>
    </row>
    <row r="59" spans="29:33" ht="18.75" customHeight="1" x14ac:dyDescent="0.2">
      <c r="AC59" s="57"/>
      <c r="AE59" s="8" t="s">
        <v>167</v>
      </c>
      <c r="AF59" s="8" t="s">
        <v>225</v>
      </c>
      <c r="AG59" s="8">
        <v>47</v>
      </c>
    </row>
    <row r="60" spans="29:33" x14ac:dyDescent="0.2">
      <c r="AE60" s="8" t="s">
        <v>168</v>
      </c>
      <c r="AF60" s="8" t="s">
        <v>168</v>
      </c>
      <c r="AG60" s="8">
        <v>48</v>
      </c>
    </row>
    <row r="61" spans="29:33" x14ac:dyDescent="0.2">
      <c r="AE61" s="8" t="s">
        <v>12</v>
      </c>
      <c r="AF61" s="8" t="s">
        <v>226</v>
      </c>
      <c r="AG61" s="8">
        <v>49</v>
      </c>
    </row>
    <row r="62" spans="29:33" x14ac:dyDescent="0.2">
      <c r="AE62" s="8" t="s">
        <v>169</v>
      </c>
      <c r="AF62" s="8" t="s">
        <v>241</v>
      </c>
      <c r="AG62" s="8">
        <v>50</v>
      </c>
    </row>
    <row r="63" spans="29:33" x14ac:dyDescent="0.2">
      <c r="AE63" s="8" t="s">
        <v>170</v>
      </c>
      <c r="AF63" s="8" t="s">
        <v>170</v>
      </c>
      <c r="AG63" s="8">
        <v>51</v>
      </c>
    </row>
    <row r="64" spans="29:33" x14ac:dyDescent="0.2">
      <c r="AE64" s="8" t="s">
        <v>171</v>
      </c>
      <c r="AF64" s="8" t="s">
        <v>227</v>
      </c>
      <c r="AG64" s="8">
        <v>52</v>
      </c>
    </row>
    <row r="65" spans="31:33" x14ac:dyDescent="0.2">
      <c r="AE65" s="8" t="s">
        <v>172</v>
      </c>
      <c r="AF65" s="8" t="s">
        <v>172</v>
      </c>
      <c r="AG65" s="8">
        <v>53</v>
      </c>
    </row>
    <row r="66" spans="31:33" x14ac:dyDescent="0.2">
      <c r="AE66" s="8" t="s">
        <v>173</v>
      </c>
      <c r="AF66" s="8" t="s">
        <v>173</v>
      </c>
      <c r="AG66" s="8">
        <v>54</v>
      </c>
    </row>
    <row r="67" spans="31:33" x14ac:dyDescent="0.2">
      <c r="AE67" s="8" t="s">
        <v>160</v>
      </c>
      <c r="AF67" s="8" t="s">
        <v>266</v>
      </c>
      <c r="AG67" s="8">
        <v>55</v>
      </c>
    </row>
    <row r="68" spans="31:33" x14ac:dyDescent="0.2">
      <c r="AE68" s="8" t="s">
        <v>174</v>
      </c>
      <c r="AF68" s="8" t="s">
        <v>228</v>
      </c>
      <c r="AG68" s="8">
        <v>56</v>
      </c>
    </row>
    <row r="69" spans="31:33" x14ac:dyDescent="0.2">
      <c r="AE69" s="8" t="s">
        <v>175</v>
      </c>
      <c r="AF69" s="8" t="s">
        <v>229</v>
      </c>
      <c r="AG69" s="8">
        <v>57</v>
      </c>
    </row>
    <row r="70" spans="31:33" x14ac:dyDescent="0.2">
      <c r="AE70" s="8" t="s">
        <v>176</v>
      </c>
      <c r="AF70" s="8" t="s">
        <v>230</v>
      </c>
      <c r="AG70" s="8">
        <v>58</v>
      </c>
    </row>
    <row r="71" spans="31:33" x14ac:dyDescent="0.2">
      <c r="AE71" s="8" t="s">
        <v>177</v>
      </c>
      <c r="AF71" s="8" t="s">
        <v>177</v>
      </c>
      <c r="AG71" s="8">
        <v>59</v>
      </c>
    </row>
    <row r="72" spans="31:33" x14ac:dyDescent="0.2">
      <c r="AE72" s="8" t="s">
        <v>179</v>
      </c>
      <c r="AF72" s="8" t="s">
        <v>179</v>
      </c>
      <c r="AG72" s="8">
        <v>60</v>
      </c>
    </row>
    <row r="73" spans="31:33" x14ac:dyDescent="0.2">
      <c r="AE73" s="8" t="s">
        <v>178</v>
      </c>
      <c r="AF73" s="8" t="s">
        <v>267</v>
      </c>
      <c r="AG73" s="8">
        <v>61</v>
      </c>
    </row>
    <row r="74" spans="31:33" x14ac:dyDescent="0.2">
      <c r="AE74" s="8" t="s">
        <v>180</v>
      </c>
      <c r="AF74" s="8" t="s">
        <v>180</v>
      </c>
      <c r="AG74" s="8">
        <v>62</v>
      </c>
    </row>
    <row r="75" spans="31:33" x14ac:dyDescent="0.2">
      <c r="AE75" s="8" t="s">
        <v>181</v>
      </c>
      <c r="AF75" s="8" t="s">
        <v>231</v>
      </c>
      <c r="AG75" s="8">
        <v>63</v>
      </c>
    </row>
    <row r="76" spans="31:33" x14ac:dyDescent="0.2">
      <c r="AE76" s="8" t="s">
        <v>187</v>
      </c>
      <c r="AF76" s="8" t="s">
        <v>268</v>
      </c>
      <c r="AG76" s="8">
        <v>64</v>
      </c>
    </row>
    <row r="77" spans="31:33" x14ac:dyDescent="0.2">
      <c r="AE77" s="8" t="s">
        <v>182</v>
      </c>
      <c r="AF77" s="8" t="s">
        <v>232</v>
      </c>
      <c r="AG77" s="8">
        <v>65</v>
      </c>
    </row>
    <row r="78" spans="31:33" x14ac:dyDescent="0.2">
      <c r="AE78" s="8" t="s">
        <v>183</v>
      </c>
      <c r="AF78" s="8" t="s">
        <v>233</v>
      </c>
      <c r="AG78" s="8">
        <v>66</v>
      </c>
    </row>
    <row r="79" spans="31:33" x14ac:dyDescent="0.2">
      <c r="AE79" s="8" t="s">
        <v>184</v>
      </c>
      <c r="AF79" s="8" t="s">
        <v>184</v>
      </c>
      <c r="AG79" s="8">
        <v>67</v>
      </c>
    </row>
    <row r="80" spans="31:33" x14ac:dyDescent="0.2">
      <c r="AE80" s="8" t="s">
        <v>186</v>
      </c>
      <c r="AF80" s="8" t="s">
        <v>234</v>
      </c>
      <c r="AG80" s="8">
        <v>68</v>
      </c>
    </row>
    <row r="81" spans="31:33" x14ac:dyDescent="0.2">
      <c r="AE81" s="8" t="s">
        <v>185</v>
      </c>
      <c r="AF81" s="8" t="s">
        <v>269</v>
      </c>
      <c r="AG81" s="8">
        <v>69</v>
      </c>
    </row>
    <row r="82" spans="31:33" x14ac:dyDescent="0.2">
      <c r="AE82" s="8" t="s">
        <v>188</v>
      </c>
      <c r="AF82" s="8" t="s">
        <v>235</v>
      </c>
      <c r="AG82" s="8">
        <v>70</v>
      </c>
    </row>
    <row r="83" spans="31:33" x14ac:dyDescent="0.2">
      <c r="AE83" s="8" t="s">
        <v>189</v>
      </c>
      <c r="AF83" s="8" t="s">
        <v>236</v>
      </c>
      <c r="AG83" s="8">
        <v>71</v>
      </c>
    </row>
    <row r="84" spans="31:33" x14ac:dyDescent="0.2">
      <c r="AE84" s="8" t="s">
        <v>146</v>
      </c>
      <c r="AF84" s="8" t="s">
        <v>209</v>
      </c>
      <c r="AG84" s="8">
        <v>72</v>
      </c>
    </row>
    <row r="85" spans="31:33" x14ac:dyDescent="0.2">
      <c r="AE85" s="8" t="s">
        <v>270</v>
      </c>
      <c r="AF85" s="8" t="s">
        <v>271</v>
      </c>
      <c r="AG85" s="8">
        <v>73</v>
      </c>
    </row>
    <row r="86" spans="31:33" x14ac:dyDescent="0.2">
      <c r="AE86" s="8" t="s">
        <v>190</v>
      </c>
      <c r="AF86" s="8" t="s">
        <v>237</v>
      </c>
      <c r="AG86" s="8">
        <v>74</v>
      </c>
    </row>
  </sheetData>
  <sheetProtection formatCells="0" formatColumns="0" formatRows="0"/>
  <mergeCells count="71">
    <mergeCell ref="A40:A44"/>
    <mergeCell ref="Z40:Z44"/>
    <mergeCell ref="V40:V44"/>
    <mergeCell ref="M41:N41"/>
    <mergeCell ref="O41:P41"/>
    <mergeCell ref="M42:N42"/>
    <mergeCell ref="O42:P42"/>
    <mergeCell ref="M43:N43"/>
    <mergeCell ref="A1:O1"/>
    <mergeCell ref="A4:C4"/>
    <mergeCell ref="B7:C7"/>
    <mergeCell ref="F7:L7"/>
    <mergeCell ref="D4:E4"/>
    <mergeCell ref="G4:H4"/>
    <mergeCell ref="A6:F6"/>
    <mergeCell ref="J5:L5"/>
    <mergeCell ref="D3:E3"/>
    <mergeCell ref="J4:L4"/>
    <mergeCell ref="A18:L18"/>
    <mergeCell ref="M22:N22"/>
    <mergeCell ref="O22:P22"/>
    <mergeCell ref="M23:N23"/>
    <mergeCell ref="O23:P23"/>
    <mergeCell ref="M21:N21"/>
    <mergeCell ref="O21:P21"/>
    <mergeCell ref="F19:L19"/>
    <mergeCell ref="M19:N19"/>
    <mergeCell ref="O19:P19"/>
    <mergeCell ref="M20:N20"/>
    <mergeCell ref="O20:P20"/>
    <mergeCell ref="M25:N25"/>
    <mergeCell ref="O25:P25"/>
    <mergeCell ref="M24:N24"/>
    <mergeCell ref="O24:P24"/>
    <mergeCell ref="M26:N26"/>
    <mergeCell ref="O26:P26"/>
    <mergeCell ref="M28:N28"/>
    <mergeCell ref="O28:P28"/>
    <mergeCell ref="M27:N27"/>
    <mergeCell ref="O27:P27"/>
    <mergeCell ref="M29:N29"/>
    <mergeCell ref="O29:P29"/>
    <mergeCell ref="M36:N36"/>
    <mergeCell ref="O36:P36"/>
    <mergeCell ref="M31:N31"/>
    <mergeCell ref="O31:P31"/>
    <mergeCell ref="M30:N30"/>
    <mergeCell ref="O30:P30"/>
    <mergeCell ref="M32:N32"/>
    <mergeCell ref="O32:P32"/>
    <mergeCell ref="M34:N34"/>
    <mergeCell ref="O34:P34"/>
    <mergeCell ref="M33:N33"/>
    <mergeCell ref="O33:P33"/>
    <mergeCell ref="M35:N35"/>
    <mergeCell ref="O35:P35"/>
    <mergeCell ref="M46:N46"/>
    <mergeCell ref="O46:P46"/>
    <mergeCell ref="M37:N37"/>
    <mergeCell ref="O37:P37"/>
    <mergeCell ref="M38:N38"/>
    <mergeCell ref="O38:P38"/>
    <mergeCell ref="M39:N39"/>
    <mergeCell ref="O39:P39"/>
    <mergeCell ref="M40:N40"/>
    <mergeCell ref="O40:P40"/>
    <mergeCell ref="M45:N45"/>
    <mergeCell ref="O45:P45"/>
    <mergeCell ref="O43:P43"/>
    <mergeCell ref="M44:N44"/>
    <mergeCell ref="O44:P44"/>
  </mergeCells>
  <phoneticPr fontId="1"/>
  <dataValidations count="2">
    <dataValidation type="list" allowBlank="1" showInputMessage="1" showErrorMessage="1" sqref="D4" xr:uid="{00000000-0002-0000-0300-000000000000}">
      <formula1>$AF$8:$AF$86</formula1>
    </dataValidation>
    <dataValidation type="list" allowBlank="1" showInputMessage="1" showErrorMessage="1" sqref="N8" xr:uid="{00000000-0002-0000-0300-000001000000}">
      <formula1>$AE$8:$AE$86</formula1>
    </dataValidation>
  </dataValidations>
  <printOptions horizontalCentered="1" verticalCentered="1"/>
  <pageMargins left="0.39370078740157483" right="0.19685039370078741" top="0.39370078740157483" bottom="0.39370078740157483" header="0" footer="0.51181102362204722"/>
  <pageSetup paperSize="9" scale="92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79"/>
  <sheetViews>
    <sheetView zoomScaleNormal="100" workbookViewId="0">
      <selection activeCell="D47" sqref="D47:E48"/>
    </sheetView>
  </sheetViews>
  <sheetFormatPr defaultColWidth="9" defaultRowHeight="13.2" x14ac:dyDescent="0.2"/>
  <cols>
    <col min="1" max="1" width="3.6640625" style="8" customWidth="1"/>
    <col min="2" max="2" width="2.88671875" style="8" customWidth="1"/>
    <col min="3" max="3" width="3.109375" style="8" customWidth="1"/>
    <col min="4" max="5" width="8.44140625" style="8" customWidth="1"/>
    <col min="6" max="6" width="5.21875" style="8" bestFit="1" customWidth="1"/>
    <col min="7" max="7" width="3.44140625" style="8" bestFit="1" customWidth="1"/>
    <col min="8" max="8" width="2.77734375" style="8" customWidth="1"/>
    <col min="9" max="9" width="3.6640625" style="8" customWidth="1"/>
    <col min="10" max="10" width="3.33203125" style="8" bestFit="1" customWidth="1"/>
    <col min="11" max="11" width="3.6640625" style="8" customWidth="1"/>
    <col min="12" max="12" width="3.33203125" style="8" bestFit="1" customWidth="1"/>
    <col min="13" max="13" width="12" style="8" customWidth="1"/>
    <col min="14" max="14" width="19.6640625" style="8" customWidth="1"/>
    <col min="15" max="15" width="4.6640625" style="8" customWidth="1"/>
    <col min="16" max="16" width="3.6640625" style="8" customWidth="1"/>
    <col min="17" max="17" width="4.21875" style="8" customWidth="1"/>
    <col min="18" max="18" width="3.6640625" style="8" customWidth="1"/>
    <col min="19" max="20" width="3.6640625" style="8" hidden="1" customWidth="1"/>
    <col min="21" max="21" width="3.6640625" style="8" customWidth="1"/>
    <col min="22" max="22" width="3.44140625" style="8" bestFit="1" customWidth="1"/>
    <col min="23" max="23" width="5.44140625" style="8" bestFit="1" customWidth="1"/>
    <col min="24" max="24" width="31.6640625" style="8" bestFit="1" customWidth="1"/>
    <col min="25" max="25" width="9.44140625" style="8" bestFit="1" customWidth="1"/>
    <col min="26" max="31" width="3.6640625" style="8" customWidth="1"/>
    <col min="32" max="16384" width="9" style="8"/>
  </cols>
  <sheetData>
    <row r="1" spans="1:28" ht="16.2" x14ac:dyDescent="0.2">
      <c r="A1" s="242" t="str">
        <f ca="1">"平成"&amp;YEAR(TODAY())-1988&amp;"年度愛媛県高等学校総合体育大会卓球競技の部地区予選会申込書"</f>
        <v>平成38年度愛媛県高等学校総合体育大会卓球競技の部地区予選会申込書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</row>
    <row r="3" spans="1:28" ht="22.5" customHeight="1" x14ac:dyDescent="0.2">
      <c r="A3" s="177" t="s">
        <v>17</v>
      </c>
      <c r="B3" s="178"/>
      <c r="C3" s="179"/>
      <c r="D3" s="180" t="s">
        <v>216</v>
      </c>
      <c r="E3" s="265"/>
      <c r="F3" s="265"/>
      <c r="G3" s="266"/>
      <c r="H3" s="93"/>
      <c r="I3" s="93"/>
      <c r="J3" s="93"/>
      <c r="K3" s="180" t="s">
        <v>14</v>
      </c>
      <c r="L3" s="181"/>
      <c r="M3" s="9" t="s">
        <v>0</v>
      </c>
      <c r="N3" s="10" t="s">
        <v>13</v>
      </c>
      <c r="O3" s="9" t="s">
        <v>1</v>
      </c>
      <c r="W3" s="11"/>
      <c r="Y3" s="11"/>
    </row>
    <row r="4" spans="1:28" ht="9" customHeight="1" x14ac:dyDescent="0.2"/>
    <row r="5" spans="1:28" ht="13.8" thickBot="1" x14ac:dyDescent="0.25">
      <c r="A5" s="262" t="s">
        <v>2</v>
      </c>
      <c r="B5" s="262"/>
      <c r="C5" s="12"/>
      <c r="D5" s="12"/>
    </row>
    <row r="6" spans="1:28" ht="13.8" thickBot="1" x14ac:dyDescent="0.25">
      <c r="A6" s="13"/>
      <c r="B6" s="263" t="s">
        <v>3</v>
      </c>
      <c r="C6" s="263"/>
      <c r="D6" s="15" t="s">
        <v>24</v>
      </c>
      <c r="E6" s="16" t="s">
        <v>25</v>
      </c>
      <c r="F6" s="264" t="s">
        <v>9</v>
      </c>
      <c r="G6" s="187"/>
      <c r="H6" s="187"/>
      <c r="I6" s="187"/>
      <c r="J6" s="187"/>
      <c r="K6" s="187"/>
      <c r="L6" s="188"/>
      <c r="N6" s="17" t="s">
        <v>16</v>
      </c>
    </row>
    <row r="7" spans="1:28" ht="18.75" customHeight="1" thickBot="1" x14ac:dyDescent="0.25">
      <c r="A7" s="18">
        <v>1</v>
      </c>
      <c r="B7" s="19">
        <v>3</v>
      </c>
      <c r="C7" s="20" t="s">
        <v>4</v>
      </c>
      <c r="D7" s="66" t="s">
        <v>79</v>
      </c>
      <c r="E7" s="21" t="s">
        <v>22</v>
      </c>
      <c r="F7" s="22" t="s">
        <v>12</v>
      </c>
      <c r="G7" s="23">
        <f ca="1">YEAR(TODAY())-2003-B7</f>
        <v>20</v>
      </c>
      <c r="H7" s="24" t="s">
        <v>4</v>
      </c>
      <c r="I7" s="23">
        <v>4</v>
      </c>
      <c r="J7" s="24" t="s">
        <v>6</v>
      </c>
      <c r="K7" s="23">
        <v>4</v>
      </c>
      <c r="L7" s="25" t="s">
        <v>8</v>
      </c>
      <c r="N7" s="26" t="s">
        <v>77</v>
      </c>
      <c r="AA7" s="8" t="s">
        <v>120</v>
      </c>
      <c r="AB7" s="8" t="s">
        <v>191</v>
      </c>
    </row>
    <row r="8" spans="1:28" ht="18.75" customHeight="1" thickBot="1" x14ac:dyDescent="0.25">
      <c r="A8" s="27">
        <v>2</v>
      </c>
      <c r="B8" s="28">
        <v>3</v>
      </c>
      <c r="C8" s="29" t="s">
        <v>4</v>
      </c>
      <c r="D8" s="64" t="s">
        <v>80</v>
      </c>
      <c r="E8" s="30" t="s">
        <v>23</v>
      </c>
      <c r="F8" s="31" t="s">
        <v>12</v>
      </c>
      <c r="G8" s="28">
        <f ca="1">YEAR(TODAY())-2003-B8</f>
        <v>20</v>
      </c>
      <c r="H8" s="31" t="s">
        <v>4</v>
      </c>
      <c r="I8" s="28">
        <v>9</v>
      </c>
      <c r="J8" s="31" t="s">
        <v>6</v>
      </c>
      <c r="K8" s="28">
        <v>3</v>
      </c>
      <c r="L8" s="29" t="s">
        <v>8</v>
      </c>
      <c r="AA8" s="8" t="s">
        <v>121</v>
      </c>
      <c r="AB8" s="8" t="s">
        <v>121</v>
      </c>
    </row>
    <row r="9" spans="1:28" ht="18.75" customHeight="1" x14ac:dyDescent="0.2">
      <c r="A9" s="27">
        <v>3</v>
      </c>
      <c r="B9" s="28">
        <v>2</v>
      </c>
      <c r="C9" s="29" t="s">
        <v>4</v>
      </c>
      <c r="D9" s="64" t="s">
        <v>81</v>
      </c>
      <c r="E9" s="30" t="s">
        <v>82</v>
      </c>
      <c r="F9" s="31" t="s">
        <v>12</v>
      </c>
      <c r="G9" s="28">
        <f ca="1">YEAR(TODAY())-2003-B9</f>
        <v>21</v>
      </c>
      <c r="H9" s="31" t="s">
        <v>4</v>
      </c>
      <c r="I9" s="28">
        <v>11</v>
      </c>
      <c r="J9" s="31" t="s">
        <v>6</v>
      </c>
      <c r="K9" s="28">
        <v>12</v>
      </c>
      <c r="L9" s="29" t="s">
        <v>8</v>
      </c>
      <c r="N9" s="32" t="s">
        <v>20</v>
      </c>
      <c r="AA9" s="8" t="s">
        <v>122</v>
      </c>
      <c r="AB9" s="8" t="s">
        <v>122</v>
      </c>
    </row>
    <row r="10" spans="1:28" ht="18.75" customHeight="1" thickBot="1" x14ac:dyDescent="0.25">
      <c r="A10" s="27">
        <v>4</v>
      </c>
      <c r="B10" s="28">
        <v>2</v>
      </c>
      <c r="C10" s="29" t="s">
        <v>4</v>
      </c>
      <c r="D10" s="64" t="s">
        <v>83</v>
      </c>
      <c r="E10" s="30" t="s">
        <v>84</v>
      </c>
      <c r="F10" s="31" t="s">
        <v>12</v>
      </c>
      <c r="G10" s="28">
        <f ca="1">YEAR(TODAY())-2003-B10</f>
        <v>21</v>
      </c>
      <c r="H10" s="31" t="s">
        <v>4</v>
      </c>
      <c r="I10" s="28">
        <v>11</v>
      </c>
      <c r="J10" s="31" t="s">
        <v>6</v>
      </c>
      <c r="K10" s="28">
        <v>19</v>
      </c>
      <c r="L10" s="29" t="s">
        <v>8</v>
      </c>
      <c r="N10" s="26"/>
      <c r="AA10" s="8" t="s">
        <v>123</v>
      </c>
      <c r="AB10" s="8" t="s">
        <v>192</v>
      </c>
    </row>
    <row r="11" spans="1:28" ht="18.75" customHeight="1" thickBot="1" x14ac:dyDescent="0.25">
      <c r="A11" s="27">
        <v>5</v>
      </c>
      <c r="B11" s="28">
        <v>2</v>
      </c>
      <c r="C11" s="29" t="s">
        <v>4</v>
      </c>
      <c r="D11" s="64" t="s">
        <v>85</v>
      </c>
      <c r="E11" s="30" t="s">
        <v>86</v>
      </c>
      <c r="F11" s="31" t="s">
        <v>12</v>
      </c>
      <c r="G11" s="28">
        <f ca="1">YEAR(TODAY())-2002-B11</f>
        <v>22</v>
      </c>
      <c r="H11" s="31" t="s">
        <v>4</v>
      </c>
      <c r="I11" s="28">
        <v>3</v>
      </c>
      <c r="J11" s="31" t="s">
        <v>6</v>
      </c>
      <c r="K11" s="28">
        <v>13</v>
      </c>
      <c r="L11" s="29" t="s">
        <v>8</v>
      </c>
      <c r="AA11" s="8" t="s">
        <v>124</v>
      </c>
      <c r="AB11" s="8" t="s">
        <v>193</v>
      </c>
    </row>
    <row r="12" spans="1:28" ht="18.75" customHeight="1" x14ac:dyDescent="0.2">
      <c r="A12" s="27">
        <v>6</v>
      </c>
      <c r="B12" s="28">
        <v>2</v>
      </c>
      <c r="C12" s="29" t="s">
        <v>4</v>
      </c>
      <c r="D12" s="64" t="s">
        <v>87</v>
      </c>
      <c r="E12" s="30" t="s">
        <v>88</v>
      </c>
      <c r="F12" s="31" t="s">
        <v>12</v>
      </c>
      <c r="G12" s="28">
        <f ca="1">YEAR(TODAY())-2003-B12</f>
        <v>21</v>
      </c>
      <c r="H12" s="31" t="s">
        <v>4</v>
      </c>
      <c r="I12" s="28">
        <v>9</v>
      </c>
      <c r="J12" s="31" t="s">
        <v>6</v>
      </c>
      <c r="K12" s="28">
        <v>19</v>
      </c>
      <c r="L12" s="29" t="s">
        <v>8</v>
      </c>
      <c r="N12" s="32" t="s">
        <v>21</v>
      </c>
      <c r="AA12" s="8" t="s">
        <v>125</v>
      </c>
      <c r="AB12" s="8" t="s">
        <v>194</v>
      </c>
    </row>
    <row r="13" spans="1:28" ht="18.75" customHeight="1" thickBot="1" x14ac:dyDescent="0.25">
      <c r="A13" s="33">
        <v>7</v>
      </c>
      <c r="B13" s="34">
        <v>1</v>
      </c>
      <c r="C13" s="35" t="s">
        <v>4</v>
      </c>
      <c r="D13" s="65" t="s">
        <v>82</v>
      </c>
      <c r="E13" s="36" t="s">
        <v>89</v>
      </c>
      <c r="F13" s="37" t="s">
        <v>12</v>
      </c>
      <c r="G13" s="34">
        <f ca="1">YEAR(TODAY())-2002-B13</f>
        <v>23</v>
      </c>
      <c r="H13" s="37" t="s">
        <v>4</v>
      </c>
      <c r="I13" s="34">
        <v>1</v>
      </c>
      <c r="J13" s="37" t="s">
        <v>6</v>
      </c>
      <c r="K13" s="34">
        <v>3</v>
      </c>
      <c r="L13" s="35" t="s">
        <v>8</v>
      </c>
      <c r="N13" s="26"/>
      <c r="AA13" s="8" t="s">
        <v>127</v>
      </c>
      <c r="AB13" s="8" t="s">
        <v>195</v>
      </c>
    </row>
    <row r="14" spans="1:28" x14ac:dyDescent="0.2">
      <c r="AA14" s="8" t="s">
        <v>126</v>
      </c>
      <c r="AB14" s="8" t="s">
        <v>196</v>
      </c>
    </row>
    <row r="15" spans="1:28" x14ac:dyDescent="0.2">
      <c r="A15" s="38" t="s">
        <v>90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9"/>
      <c r="N15" s="39"/>
      <c r="O15" s="39"/>
      <c r="P15" s="39"/>
      <c r="AA15" s="8" t="s">
        <v>128</v>
      </c>
      <c r="AB15" s="8" t="s">
        <v>128</v>
      </c>
    </row>
    <row r="16" spans="1:28" ht="14.25" customHeight="1" x14ac:dyDescent="0.2">
      <c r="A16" s="12"/>
      <c r="M16" s="39"/>
      <c r="N16" s="39"/>
      <c r="O16" s="39"/>
      <c r="P16" s="39"/>
      <c r="S16" s="12"/>
      <c r="T16" s="12"/>
      <c r="AA16" s="8" t="s">
        <v>129</v>
      </c>
      <c r="AB16" s="8" t="s">
        <v>197</v>
      </c>
    </row>
    <row r="17" spans="1:28" s="57" customFormat="1" ht="13.8" thickBot="1" x14ac:dyDescent="0.25">
      <c r="A17" s="191" t="s">
        <v>91</v>
      </c>
      <c r="B17" s="191"/>
      <c r="C17" s="191"/>
      <c r="D17" s="191"/>
      <c r="E17" s="58"/>
      <c r="AA17" s="57" t="s">
        <v>130</v>
      </c>
      <c r="AB17" s="57" t="s">
        <v>130</v>
      </c>
    </row>
    <row r="18" spans="1:28" s="57" customFormat="1" ht="13.8" thickBot="1" x14ac:dyDescent="0.25">
      <c r="A18" s="13"/>
      <c r="B18" s="84" t="s">
        <v>3</v>
      </c>
      <c r="C18" s="85"/>
      <c r="D18" s="86" t="s">
        <v>24</v>
      </c>
      <c r="E18" s="16" t="s">
        <v>25</v>
      </c>
      <c r="F18" s="264" t="s">
        <v>9</v>
      </c>
      <c r="G18" s="187"/>
      <c r="H18" s="187"/>
      <c r="I18" s="187"/>
      <c r="J18" s="187"/>
      <c r="K18" s="187"/>
      <c r="L18" s="188"/>
      <c r="M18" s="189" t="s">
        <v>92</v>
      </c>
      <c r="N18" s="257"/>
      <c r="O18" s="258" t="s">
        <v>238</v>
      </c>
      <c r="P18" s="190"/>
      <c r="S18" s="83"/>
      <c r="T18" s="88" t="s">
        <v>17</v>
      </c>
      <c r="U18" s="89"/>
      <c r="V18" s="61"/>
      <c r="W18" s="72" t="s">
        <v>18</v>
      </c>
      <c r="X18" s="62" t="s">
        <v>76</v>
      </c>
      <c r="AA18" s="57" t="s">
        <v>131</v>
      </c>
      <c r="AB18" s="57" t="s">
        <v>131</v>
      </c>
    </row>
    <row r="19" spans="1:28" ht="18.75" customHeight="1" x14ac:dyDescent="0.2">
      <c r="A19" s="273">
        <v>1</v>
      </c>
      <c r="B19" s="40">
        <v>3</v>
      </c>
      <c r="C19" s="20" t="s">
        <v>4</v>
      </c>
      <c r="D19" s="63" t="s">
        <v>79</v>
      </c>
      <c r="E19" s="23" t="s">
        <v>22</v>
      </c>
      <c r="F19" s="52" t="s">
        <v>12</v>
      </c>
      <c r="G19" s="23">
        <f ca="1">YEAR(TODAY())-2003-B19</f>
        <v>20</v>
      </c>
      <c r="H19" s="24" t="s">
        <v>4</v>
      </c>
      <c r="I19" s="23">
        <v>4</v>
      </c>
      <c r="J19" s="24" t="s">
        <v>6</v>
      </c>
      <c r="K19" s="23">
        <v>4</v>
      </c>
      <c r="L19" s="20" t="s">
        <v>8</v>
      </c>
      <c r="M19" s="260" t="s">
        <v>109</v>
      </c>
      <c r="N19" s="255"/>
      <c r="O19" s="261"/>
      <c r="P19" s="241"/>
      <c r="S19" s="58">
        <f t="shared" ref="S19:S28" si="0">IF(D19="","",LEN(D19))</f>
        <v>2</v>
      </c>
      <c r="T19" s="58">
        <f t="shared" ref="T19:T28" si="1">IF(E19="","",LEN(E19))</f>
        <v>3</v>
      </c>
      <c r="U19" s="57"/>
      <c r="V19" s="68">
        <v>1</v>
      </c>
      <c r="W19" s="90" t="str">
        <f>IF(ISBLANK(B19),"",$N$7)</f>
        <v>中央</v>
      </c>
      <c r="X19" s="91" t="str">
        <f ca="1">IF(ISBLANK(D19),"",D19&amp;OFFSET(氏名５文字関数!$J$4,S19,T19)&amp;E19&amp;B19&amp;"年"&amp;D20&amp;OFFSET(氏名５文字関数!$J$4,S20,T20)&amp;E20&amp;B20&amp;"年")</f>
        <v>松山小太郎3年今治　　誠3年</v>
      </c>
      <c r="Y19" s="82"/>
      <c r="AA19" s="8" t="s">
        <v>132</v>
      </c>
      <c r="AB19" s="8" t="s">
        <v>132</v>
      </c>
    </row>
    <row r="20" spans="1:28" ht="18.75" customHeight="1" x14ac:dyDescent="0.2">
      <c r="A20" s="271"/>
      <c r="B20" s="54">
        <v>3</v>
      </c>
      <c r="C20" s="29" t="s">
        <v>4</v>
      </c>
      <c r="D20" s="64" t="s">
        <v>80</v>
      </c>
      <c r="E20" s="28" t="s">
        <v>23</v>
      </c>
      <c r="F20" s="53" t="s">
        <v>12</v>
      </c>
      <c r="G20" s="28">
        <f ca="1">YEAR(TODAY())-2003-B20</f>
        <v>20</v>
      </c>
      <c r="H20" s="31" t="s">
        <v>4</v>
      </c>
      <c r="I20" s="28">
        <v>9</v>
      </c>
      <c r="J20" s="31" t="s">
        <v>6</v>
      </c>
      <c r="K20" s="28">
        <v>3</v>
      </c>
      <c r="L20" s="29" t="s">
        <v>8</v>
      </c>
      <c r="M20" s="259" t="s">
        <v>93</v>
      </c>
      <c r="N20" s="254"/>
      <c r="O20" s="256"/>
      <c r="P20" s="204"/>
      <c r="S20" s="58">
        <f t="shared" si="0"/>
        <v>2</v>
      </c>
      <c r="T20" s="58">
        <f t="shared" si="1"/>
        <v>1</v>
      </c>
      <c r="U20" s="57"/>
      <c r="V20" s="68">
        <v>2</v>
      </c>
      <c r="W20" s="90" t="str">
        <f>IF(ISBLANK(B20),"",$N$7)</f>
        <v>中央</v>
      </c>
      <c r="X20" s="78" t="str">
        <f ca="1">IF(ISBLANK(D21),"",D21&amp;OFFSET(氏名５文字関数!$J$4,S21,T21)&amp;E21&amp;B21&amp;"年"&amp;D22&amp;OFFSET(氏名５文字関数!$J$4,S22,T22)&amp;E22&amp;B22&amp;"年")</f>
        <v>△　□□□2年▼▼▼　○2年</v>
      </c>
      <c r="Y20" s="82"/>
      <c r="AA20" s="8" t="s">
        <v>133</v>
      </c>
      <c r="AB20" s="8" t="s">
        <v>198</v>
      </c>
    </row>
    <row r="21" spans="1:28" ht="18.75" customHeight="1" x14ac:dyDescent="0.2">
      <c r="A21" s="270">
        <v>2</v>
      </c>
      <c r="B21" s="54">
        <v>2</v>
      </c>
      <c r="C21" s="29" t="s">
        <v>4</v>
      </c>
      <c r="D21" s="64" t="s">
        <v>110</v>
      </c>
      <c r="E21" s="28" t="s">
        <v>94</v>
      </c>
      <c r="F21" s="53" t="s">
        <v>12</v>
      </c>
      <c r="G21" s="28">
        <f ca="1">YEAR(TODAY())-2003-B21</f>
        <v>21</v>
      </c>
      <c r="H21" s="31" t="s">
        <v>4</v>
      </c>
      <c r="I21" s="28">
        <v>11</v>
      </c>
      <c r="J21" s="31" t="s">
        <v>6</v>
      </c>
      <c r="K21" s="28">
        <v>12</v>
      </c>
      <c r="L21" s="29" t="s">
        <v>8</v>
      </c>
      <c r="M21" s="259" t="s">
        <v>95</v>
      </c>
      <c r="N21" s="254"/>
      <c r="O21" s="256"/>
      <c r="P21" s="204"/>
      <c r="S21" s="58">
        <f t="shared" si="0"/>
        <v>1</v>
      </c>
      <c r="T21" s="58">
        <f t="shared" si="1"/>
        <v>3</v>
      </c>
      <c r="U21" s="57"/>
      <c r="V21" s="68">
        <v>3</v>
      </c>
      <c r="W21" s="90" t="str">
        <f>IF(ISBLANK(B21),"",$N$7)</f>
        <v>中央</v>
      </c>
      <c r="X21" s="78" t="str">
        <f ca="1">IF(ISBLANK(D23),"",D23&amp;OFFSET(氏名５文字関数!$J$4,S23,T23)&amp;E23&amp;B23&amp;"年"&amp;D24&amp;OFFSET(氏名５文字関数!$J$4,S24,T24)&amp;E24&amp;B24&amp;"年")</f>
        <v>□□　○○2年□□□◆◆◆1年</v>
      </c>
      <c r="Y21" s="82"/>
      <c r="AA21" s="8" t="s">
        <v>134</v>
      </c>
      <c r="AB21" s="8" t="s">
        <v>199</v>
      </c>
    </row>
    <row r="22" spans="1:28" ht="18.75" customHeight="1" x14ac:dyDescent="0.2">
      <c r="A22" s="271"/>
      <c r="B22" s="54">
        <v>2</v>
      </c>
      <c r="C22" s="29" t="s">
        <v>4</v>
      </c>
      <c r="D22" s="64" t="s">
        <v>111</v>
      </c>
      <c r="E22" s="28" t="s">
        <v>96</v>
      </c>
      <c r="F22" s="53" t="s">
        <v>12</v>
      </c>
      <c r="G22" s="28">
        <f ca="1">YEAR(TODAY())-2003-B22</f>
        <v>21</v>
      </c>
      <c r="H22" s="31" t="s">
        <v>4</v>
      </c>
      <c r="I22" s="28">
        <v>11</v>
      </c>
      <c r="J22" s="31" t="s">
        <v>6</v>
      </c>
      <c r="K22" s="28">
        <v>19</v>
      </c>
      <c r="L22" s="29" t="s">
        <v>8</v>
      </c>
      <c r="M22" s="259" t="s">
        <v>97</v>
      </c>
      <c r="N22" s="254"/>
      <c r="O22" s="256"/>
      <c r="P22" s="204"/>
      <c r="S22" s="58">
        <f t="shared" si="0"/>
        <v>3</v>
      </c>
      <c r="T22" s="58">
        <f t="shared" si="1"/>
        <v>1</v>
      </c>
      <c r="U22" s="57"/>
      <c r="V22" s="68">
        <v>4</v>
      </c>
      <c r="W22" s="90" t="str">
        <f>IF(ISBLANK(B22),"",$N$7)</f>
        <v>中央</v>
      </c>
      <c r="X22" s="91" t="str">
        <f ca="1">IF(ISBLANK(D25),"",D25&amp;OFFSET(氏名５文字関数!$J$4,S25,T25)&amp;E25&amp;B25&amp;"年"&amp;D26&amp;OFFSET(氏名５文字関数!$J$4,S26,T26)&amp;E26&amp;B26&amp;"年")</f>
        <v>◎◎▽▽▽2年△△△●●2年</v>
      </c>
      <c r="Y22" s="82"/>
      <c r="AA22" s="8" t="s">
        <v>135</v>
      </c>
      <c r="AB22" s="8" t="s">
        <v>200</v>
      </c>
    </row>
    <row r="23" spans="1:28" ht="18.75" customHeight="1" thickBot="1" x14ac:dyDescent="0.25">
      <c r="A23" s="270">
        <v>3</v>
      </c>
      <c r="B23" s="54">
        <v>2</v>
      </c>
      <c r="C23" s="29" t="s">
        <v>4</v>
      </c>
      <c r="D23" s="64" t="s">
        <v>112</v>
      </c>
      <c r="E23" s="28" t="s">
        <v>98</v>
      </c>
      <c r="F23" s="53" t="s">
        <v>12</v>
      </c>
      <c r="G23" s="28">
        <f ca="1">YEAR(TODAY())-2002-B23</f>
        <v>22</v>
      </c>
      <c r="H23" s="31" t="s">
        <v>4</v>
      </c>
      <c r="I23" s="28">
        <v>3</v>
      </c>
      <c r="J23" s="31" t="s">
        <v>6</v>
      </c>
      <c r="K23" s="28">
        <v>13</v>
      </c>
      <c r="L23" s="29" t="s">
        <v>8</v>
      </c>
      <c r="M23" s="259" t="s">
        <v>99</v>
      </c>
      <c r="N23" s="254"/>
      <c r="O23" s="256"/>
      <c r="P23" s="204"/>
      <c r="S23" s="58">
        <f t="shared" si="0"/>
        <v>2</v>
      </c>
      <c r="T23" s="58">
        <f t="shared" si="1"/>
        <v>2</v>
      </c>
      <c r="U23" s="57"/>
      <c r="V23" s="68">
        <v>5</v>
      </c>
      <c r="W23" s="90" t="str">
        <f>IF(ISBLANK(B23),"",$N$7)</f>
        <v>中央</v>
      </c>
      <c r="X23" s="91" t="str">
        <f ca="1">IF(ISBLANK(D27),"",D27&amp;OFFSET(氏名５文字関数!$J$4,S27,T27)&amp;E27&amp;B27&amp;"年"&amp;D28&amp;OFFSET(氏名５文字関数!$J$4,S28,T28)&amp;E28&amp;B28&amp;"年")</f>
        <v>■■　　◎1年△　　　□1年</v>
      </c>
      <c r="Y23" s="82"/>
      <c r="AA23" s="8" t="s">
        <v>136</v>
      </c>
      <c r="AB23" s="8" t="s">
        <v>201</v>
      </c>
    </row>
    <row r="24" spans="1:28" ht="18.75" customHeight="1" x14ac:dyDescent="0.2">
      <c r="A24" s="271"/>
      <c r="B24" s="54">
        <v>1</v>
      </c>
      <c r="C24" s="29" t="s">
        <v>4</v>
      </c>
      <c r="D24" s="64" t="s">
        <v>113</v>
      </c>
      <c r="E24" s="28" t="s">
        <v>100</v>
      </c>
      <c r="F24" s="53" t="s">
        <v>12</v>
      </c>
      <c r="G24" s="28">
        <f ca="1">YEAR(TODAY())-2002-B24</f>
        <v>23</v>
      </c>
      <c r="H24" s="31" t="s">
        <v>4</v>
      </c>
      <c r="I24" s="28">
        <v>1</v>
      </c>
      <c r="J24" s="31" t="s">
        <v>6</v>
      </c>
      <c r="K24" s="28">
        <v>3</v>
      </c>
      <c r="L24" s="29" t="s">
        <v>8</v>
      </c>
      <c r="M24" s="259" t="s">
        <v>19</v>
      </c>
      <c r="N24" s="254"/>
      <c r="O24" s="256" t="s">
        <v>239</v>
      </c>
      <c r="P24" s="204"/>
      <c r="S24" s="58">
        <f t="shared" si="0"/>
        <v>3</v>
      </c>
      <c r="T24" s="58">
        <f t="shared" si="1"/>
        <v>3</v>
      </c>
      <c r="U24" s="57"/>
      <c r="V24" s="92"/>
      <c r="W24" s="92"/>
      <c r="X24" s="92"/>
      <c r="Y24" s="57"/>
      <c r="AA24" s="8" t="s">
        <v>137</v>
      </c>
      <c r="AB24" s="8" t="s">
        <v>202</v>
      </c>
    </row>
    <row r="25" spans="1:28" ht="18.75" customHeight="1" x14ac:dyDescent="0.2">
      <c r="A25" s="270">
        <v>4</v>
      </c>
      <c r="B25" s="54">
        <v>2</v>
      </c>
      <c r="C25" s="29" t="s">
        <v>4</v>
      </c>
      <c r="D25" s="64" t="s">
        <v>115</v>
      </c>
      <c r="E25" s="28" t="s">
        <v>114</v>
      </c>
      <c r="F25" s="53" t="s">
        <v>12</v>
      </c>
      <c r="G25" s="28">
        <f ca="1">YEAR(TODAY())-2003-B25</f>
        <v>21</v>
      </c>
      <c r="H25" s="31" t="s">
        <v>4</v>
      </c>
      <c r="I25" s="28">
        <v>8</v>
      </c>
      <c r="J25" s="31" t="s">
        <v>6</v>
      </c>
      <c r="K25" s="28">
        <v>10</v>
      </c>
      <c r="L25" s="31" t="s">
        <v>8</v>
      </c>
      <c r="M25" s="259" t="s">
        <v>101</v>
      </c>
      <c r="N25" s="254"/>
      <c r="O25" s="256"/>
      <c r="P25" s="204"/>
      <c r="S25" s="58">
        <f t="shared" si="0"/>
        <v>2</v>
      </c>
      <c r="T25" s="58">
        <f t="shared" si="1"/>
        <v>3</v>
      </c>
      <c r="U25" s="57"/>
      <c r="V25" s="57"/>
      <c r="W25" s="57"/>
      <c r="X25" s="57"/>
      <c r="Y25" s="57"/>
      <c r="AA25" s="8" t="s">
        <v>138</v>
      </c>
      <c r="AB25" s="8" t="s">
        <v>138</v>
      </c>
    </row>
    <row r="26" spans="1:28" ht="18.75" customHeight="1" x14ac:dyDescent="0.2">
      <c r="A26" s="271"/>
      <c r="B26" s="54">
        <v>2</v>
      </c>
      <c r="C26" s="29" t="s">
        <v>4</v>
      </c>
      <c r="D26" s="64" t="s">
        <v>117</v>
      </c>
      <c r="E26" s="28" t="s">
        <v>116</v>
      </c>
      <c r="F26" s="53" t="s">
        <v>12</v>
      </c>
      <c r="G26" s="28">
        <f ca="1">YEAR(TODAY())-2003-B26</f>
        <v>21</v>
      </c>
      <c r="H26" s="31" t="s">
        <v>4</v>
      </c>
      <c r="I26" s="28">
        <v>9</v>
      </c>
      <c r="J26" s="31" t="s">
        <v>6</v>
      </c>
      <c r="K26" s="28">
        <v>19</v>
      </c>
      <c r="L26" s="31" t="s">
        <v>8</v>
      </c>
      <c r="M26" s="203"/>
      <c r="N26" s="254"/>
      <c r="O26" s="251"/>
      <c r="P26" s="204"/>
      <c r="S26" s="58">
        <f t="shared" si="0"/>
        <v>3</v>
      </c>
      <c r="T26" s="58">
        <f t="shared" si="1"/>
        <v>2</v>
      </c>
      <c r="U26" s="57"/>
      <c r="V26"/>
      <c r="W26"/>
      <c r="X26"/>
      <c r="Y26" s="57"/>
      <c r="AA26" s="8" t="s">
        <v>139</v>
      </c>
      <c r="AB26" s="8" t="s">
        <v>139</v>
      </c>
    </row>
    <row r="27" spans="1:28" ht="18.75" customHeight="1" x14ac:dyDescent="0.2">
      <c r="A27" s="270">
        <v>5</v>
      </c>
      <c r="B27" s="54">
        <v>1</v>
      </c>
      <c r="C27" s="29" t="s">
        <v>4</v>
      </c>
      <c r="D27" s="64" t="s">
        <v>118</v>
      </c>
      <c r="E27" s="28" t="s">
        <v>26</v>
      </c>
      <c r="F27" s="53" t="s">
        <v>12</v>
      </c>
      <c r="G27" s="28">
        <f ca="1">YEAR(TODAY())-2003-B27</f>
        <v>22</v>
      </c>
      <c r="H27" s="31" t="s">
        <v>4</v>
      </c>
      <c r="I27" s="28">
        <v>5</v>
      </c>
      <c r="J27" s="31" t="s">
        <v>6</v>
      </c>
      <c r="K27" s="28">
        <v>25</v>
      </c>
      <c r="L27" s="29" t="s">
        <v>8</v>
      </c>
      <c r="M27" s="203"/>
      <c r="N27" s="254"/>
      <c r="O27" s="251" t="s">
        <v>240</v>
      </c>
      <c r="P27" s="204"/>
      <c r="S27" s="58">
        <f t="shared" si="0"/>
        <v>2</v>
      </c>
      <c r="T27" s="58">
        <f t="shared" si="1"/>
        <v>1</v>
      </c>
      <c r="U27" s="57"/>
      <c r="V27" s="57"/>
      <c r="W27" s="57"/>
      <c r="X27" s="57"/>
      <c r="Y27" s="57"/>
      <c r="AA27" s="8" t="s">
        <v>140</v>
      </c>
      <c r="AB27" s="8" t="s">
        <v>203</v>
      </c>
    </row>
    <row r="28" spans="1:28" ht="18.75" customHeight="1" thickBot="1" x14ac:dyDescent="0.25">
      <c r="A28" s="272"/>
      <c r="B28" s="42">
        <v>1</v>
      </c>
      <c r="C28" s="35" t="s">
        <v>4</v>
      </c>
      <c r="D28" s="65" t="s">
        <v>110</v>
      </c>
      <c r="E28" s="34" t="s">
        <v>119</v>
      </c>
      <c r="F28" s="55" t="s">
        <v>12</v>
      </c>
      <c r="G28" s="34">
        <f ca="1">YEAR(TODAY())-2002-B28</f>
        <v>23</v>
      </c>
      <c r="H28" s="37" t="s">
        <v>4</v>
      </c>
      <c r="I28" s="34">
        <v>3</v>
      </c>
      <c r="J28" s="37" t="s">
        <v>6</v>
      </c>
      <c r="K28" s="34">
        <v>19</v>
      </c>
      <c r="L28" s="35" t="s">
        <v>8</v>
      </c>
      <c r="M28" s="205"/>
      <c r="N28" s="253"/>
      <c r="O28" s="250" t="s">
        <v>239</v>
      </c>
      <c r="P28" s="206"/>
      <c r="S28" s="58">
        <f t="shared" si="0"/>
        <v>1</v>
      </c>
      <c r="T28" s="58">
        <f t="shared" si="1"/>
        <v>1</v>
      </c>
      <c r="U28" s="57"/>
      <c r="V28"/>
      <c r="W28"/>
      <c r="X28"/>
      <c r="Y28" s="57"/>
      <c r="AA28" s="8" t="s">
        <v>141</v>
      </c>
      <c r="AB28" s="8" t="s">
        <v>204</v>
      </c>
    </row>
    <row r="29" spans="1:28" s="57" customFormat="1" ht="18.75" customHeight="1" x14ac:dyDescent="0.2">
      <c r="A29" s="58"/>
      <c r="M29" s="87"/>
      <c r="N29" s="87"/>
      <c r="O29" s="87"/>
      <c r="P29" s="87"/>
      <c r="AA29" s="57" t="s">
        <v>142</v>
      </c>
      <c r="AB29" s="57" t="s">
        <v>205</v>
      </c>
    </row>
    <row r="30" spans="1:28" ht="13.8" thickBot="1" x14ac:dyDescent="0.25">
      <c r="A30" s="262" t="s">
        <v>10</v>
      </c>
      <c r="B30" s="262"/>
      <c r="C30" s="262"/>
      <c r="D30" s="262"/>
      <c r="E30" s="262"/>
      <c r="S30" s="12"/>
      <c r="T30" s="12"/>
      <c r="AA30" s="8" t="s">
        <v>143</v>
      </c>
      <c r="AB30" s="8" t="s">
        <v>206</v>
      </c>
    </row>
    <row r="31" spans="1:28" ht="13.8" thickBot="1" x14ac:dyDescent="0.25">
      <c r="A31" s="48"/>
      <c r="B31" s="49" t="s">
        <v>3</v>
      </c>
      <c r="C31" s="50"/>
      <c r="D31" s="15" t="s">
        <v>24</v>
      </c>
      <c r="E31" s="14" t="s">
        <v>25</v>
      </c>
      <c r="F31" s="186" t="s">
        <v>9</v>
      </c>
      <c r="G31" s="187"/>
      <c r="H31" s="187"/>
      <c r="I31" s="187"/>
      <c r="J31" s="187"/>
      <c r="K31" s="187"/>
      <c r="L31" s="188"/>
      <c r="M31" s="189" t="s">
        <v>92</v>
      </c>
      <c r="N31" s="257"/>
      <c r="O31" s="258" t="s">
        <v>238</v>
      </c>
      <c r="P31" s="190"/>
      <c r="S31" s="58" t="s">
        <v>24</v>
      </c>
      <c r="T31" s="58" t="s">
        <v>25</v>
      </c>
      <c r="U31" s="57"/>
      <c r="V31" s="61"/>
      <c r="W31" s="72" t="s">
        <v>18</v>
      </c>
      <c r="X31" s="62" t="s">
        <v>76</v>
      </c>
      <c r="Y31" s="81"/>
      <c r="AA31" s="8" t="s">
        <v>144</v>
      </c>
      <c r="AB31" s="8" t="s">
        <v>207</v>
      </c>
    </row>
    <row r="32" spans="1:28" ht="18.75" customHeight="1" x14ac:dyDescent="0.2">
      <c r="A32" s="51">
        <v>1</v>
      </c>
      <c r="B32" s="40">
        <v>2</v>
      </c>
      <c r="C32" s="20" t="s">
        <v>4</v>
      </c>
      <c r="D32" s="63" t="s">
        <v>81</v>
      </c>
      <c r="E32" s="23" t="s">
        <v>82</v>
      </c>
      <c r="F32" s="52" t="s">
        <v>12</v>
      </c>
      <c r="G32" s="23">
        <f ca="1">YEAR(TODAY())-2003-B32</f>
        <v>21</v>
      </c>
      <c r="H32" s="24" t="s">
        <v>4</v>
      </c>
      <c r="I32" s="23">
        <v>11</v>
      </c>
      <c r="J32" s="24" t="s">
        <v>6</v>
      </c>
      <c r="K32" s="23">
        <v>12</v>
      </c>
      <c r="L32" s="20" t="s">
        <v>8</v>
      </c>
      <c r="M32" s="240" t="s">
        <v>95</v>
      </c>
      <c r="N32" s="255"/>
      <c r="O32" s="252"/>
      <c r="P32" s="241"/>
      <c r="S32" s="58">
        <f t="shared" ref="S32:S41" si="2">IF(D32="","",LEN(D32))</f>
        <v>1</v>
      </c>
      <c r="T32" s="58">
        <f t="shared" ref="T32:T41" si="3">IF(E32="","",LEN(E32))</f>
        <v>3</v>
      </c>
      <c r="U32" s="57"/>
      <c r="V32" s="59">
        <v>1</v>
      </c>
      <c r="W32" s="73" t="str">
        <f>IF(ISBLANK(B32),"",$N$7)</f>
        <v>中央</v>
      </c>
      <c r="X32" s="77" t="str">
        <f ca="1">IF(ISBLANK(D32),"",D32&amp;OFFSET(氏名５文字関数!$J$4,S32,T32)&amp;E32&amp;B32&amp;"年")</f>
        <v>△　□□□2年</v>
      </c>
      <c r="Y32" s="82"/>
      <c r="AA32" s="8" t="s">
        <v>145</v>
      </c>
      <c r="AB32" s="8" t="s">
        <v>208</v>
      </c>
    </row>
    <row r="33" spans="1:28" ht="18.75" customHeight="1" x14ac:dyDescent="0.2">
      <c r="A33" s="53">
        <v>2</v>
      </c>
      <c r="B33" s="54">
        <v>3</v>
      </c>
      <c r="C33" s="29" t="s">
        <v>4</v>
      </c>
      <c r="D33" s="64" t="s">
        <v>80</v>
      </c>
      <c r="E33" s="28" t="s">
        <v>23</v>
      </c>
      <c r="F33" s="53" t="s">
        <v>12</v>
      </c>
      <c r="G33" s="28">
        <f ca="1">YEAR(TODAY())-2003-B33</f>
        <v>20</v>
      </c>
      <c r="H33" s="31" t="s">
        <v>4</v>
      </c>
      <c r="I33" s="28">
        <v>9</v>
      </c>
      <c r="J33" s="31" t="s">
        <v>6</v>
      </c>
      <c r="K33" s="28">
        <v>3</v>
      </c>
      <c r="L33" s="29" t="s">
        <v>8</v>
      </c>
      <c r="M33" s="203" t="s">
        <v>15</v>
      </c>
      <c r="N33" s="254"/>
      <c r="O33" s="251"/>
      <c r="P33" s="204"/>
      <c r="S33" s="58">
        <f t="shared" si="2"/>
        <v>2</v>
      </c>
      <c r="T33" s="58">
        <f t="shared" si="3"/>
        <v>1</v>
      </c>
      <c r="U33" s="57"/>
      <c r="V33" s="59">
        <v>2</v>
      </c>
      <c r="W33" s="73" t="str">
        <f t="shared" ref="W33:W53" si="4">IF(ISBLANK(B33),"",$N$7)</f>
        <v>中央</v>
      </c>
      <c r="X33" s="77" t="str">
        <f ca="1">IF(ISBLANK(D33),"",D33&amp;OFFSET(氏名５文字関数!$J$4,S33,T33)&amp;E33&amp;B33&amp;"年")</f>
        <v>今治　　誠3年</v>
      </c>
      <c r="Y33" s="82"/>
      <c r="AA33" s="8" t="s">
        <v>146</v>
      </c>
      <c r="AB33" s="8" t="s">
        <v>209</v>
      </c>
    </row>
    <row r="34" spans="1:28" ht="18.75" customHeight="1" x14ac:dyDescent="0.2">
      <c r="A34" s="51">
        <v>3</v>
      </c>
      <c r="B34" s="54">
        <v>2</v>
      </c>
      <c r="C34" s="29" t="s">
        <v>4</v>
      </c>
      <c r="D34" s="64" t="s">
        <v>85</v>
      </c>
      <c r="E34" s="28" t="s">
        <v>86</v>
      </c>
      <c r="F34" s="53" t="s">
        <v>12</v>
      </c>
      <c r="G34" s="28">
        <f ca="1">YEAR(TODAY())-2002-B34</f>
        <v>22</v>
      </c>
      <c r="H34" s="31" t="s">
        <v>4</v>
      </c>
      <c r="I34" s="28">
        <v>3</v>
      </c>
      <c r="J34" s="31" t="s">
        <v>6</v>
      </c>
      <c r="K34" s="28">
        <v>13</v>
      </c>
      <c r="L34" s="29" t="s">
        <v>8</v>
      </c>
      <c r="M34" s="203" t="s">
        <v>108</v>
      </c>
      <c r="N34" s="254"/>
      <c r="O34" s="251"/>
      <c r="P34" s="204"/>
      <c r="S34" s="58">
        <f t="shared" si="2"/>
        <v>2</v>
      </c>
      <c r="T34" s="58">
        <f t="shared" si="3"/>
        <v>2</v>
      </c>
      <c r="U34" s="57"/>
      <c r="V34" s="59">
        <v>3</v>
      </c>
      <c r="W34" s="73" t="str">
        <f t="shared" si="4"/>
        <v>中央</v>
      </c>
      <c r="X34" s="77" t="str">
        <f ca="1">IF(ISBLANK(D34),"",D34&amp;OFFSET(氏名５文字関数!$J$4,S34,T34)&amp;E34&amp;B34&amp;"年")</f>
        <v>□□　○○2年</v>
      </c>
      <c r="Y34" s="82"/>
      <c r="AA34" s="8" t="s">
        <v>147</v>
      </c>
      <c r="AB34" s="8" t="s">
        <v>147</v>
      </c>
    </row>
    <row r="35" spans="1:28" ht="18.75" customHeight="1" x14ac:dyDescent="0.2">
      <c r="A35" s="53">
        <v>4</v>
      </c>
      <c r="B35" s="54">
        <v>1</v>
      </c>
      <c r="C35" s="29" t="s">
        <v>4</v>
      </c>
      <c r="D35" s="64" t="s">
        <v>82</v>
      </c>
      <c r="E35" s="28" t="s">
        <v>89</v>
      </c>
      <c r="F35" s="53" t="s">
        <v>12</v>
      </c>
      <c r="G35" s="28">
        <f ca="1">YEAR(TODAY())-2002-B35</f>
        <v>23</v>
      </c>
      <c r="H35" s="31" t="s">
        <v>4</v>
      </c>
      <c r="I35" s="28">
        <v>1</v>
      </c>
      <c r="J35" s="31" t="s">
        <v>6</v>
      </c>
      <c r="K35" s="28">
        <v>3</v>
      </c>
      <c r="L35" s="29" t="s">
        <v>8</v>
      </c>
      <c r="M35" s="203" t="s">
        <v>19</v>
      </c>
      <c r="N35" s="254"/>
      <c r="O35" s="251" t="s">
        <v>239</v>
      </c>
      <c r="P35" s="204"/>
      <c r="S35" s="58">
        <f t="shared" si="2"/>
        <v>3</v>
      </c>
      <c r="T35" s="58">
        <f t="shared" si="3"/>
        <v>3</v>
      </c>
      <c r="U35" s="57"/>
      <c r="V35" s="59">
        <v>4</v>
      </c>
      <c r="W35" s="73" t="str">
        <f t="shared" si="4"/>
        <v>中央</v>
      </c>
      <c r="X35" s="77" t="str">
        <f ca="1">IF(ISBLANK(D35),"",D35&amp;OFFSET(氏名５文字関数!$J$4,S35,T35)&amp;E35&amp;B35&amp;"年")</f>
        <v>□□□◆◆◆1年</v>
      </c>
      <c r="Y35" s="82"/>
      <c r="AA35" s="8" t="s">
        <v>148</v>
      </c>
      <c r="AB35" s="8" t="s">
        <v>210</v>
      </c>
    </row>
    <row r="36" spans="1:28" ht="18.75" customHeight="1" x14ac:dyDescent="0.2">
      <c r="A36" s="53">
        <v>5</v>
      </c>
      <c r="B36" s="54">
        <v>2</v>
      </c>
      <c r="C36" s="29" t="s">
        <v>4</v>
      </c>
      <c r="D36" s="64" t="s">
        <v>102</v>
      </c>
      <c r="E36" s="28" t="s">
        <v>103</v>
      </c>
      <c r="F36" s="53" t="s">
        <v>12</v>
      </c>
      <c r="G36" s="28">
        <f ca="1">YEAR(TODAY())-2003-B36</f>
        <v>21</v>
      </c>
      <c r="H36" s="31" t="s">
        <v>4</v>
      </c>
      <c r="I36" s="28">
        <v>8</v>
      </c>
      <c r="J36" s="31" t="s">
        <v>6</v>
      </c>
      <c r="K36" s="28">
        <v>10</v>
      </c>
      <c r="L36" s="29" t="s">
        <v>8</v>
      </c>
      <c r="M36" s="203" t="s">
        <v>101</v>
      </c>
      <c r="N36" s="254"/>
      <c r="O36" s="251"/>
      <c r="P36" s="204"/>
      <c r="S36" s="58">
        <f t="shared" si="2"/>
        <v>2</v>
      </c>
      <c r="T36" s="58">
        <f t="shared" si="3"/>
        <v>3</v>
      </c>
      <c r="U36" s="57"/>
      <c r="V36" s="59">
        <v>5</v>
      </c>
      <c r="W36" s="73" t="str">
        <f t="shared" si="4"/>
        <v>中央</v>
      </c>
      <c r="X36" s="77" t="str">
        <f ca="1">IF(ISBLANK(D36),"",D36&amp;OFFSET(氏名５文字関数!$J$4,S36,T36)&amp;E36&amp;B36&amp;"年")</f>
        <v>◎◎▽▽▽2年</v>
      </c>
      <c r="Y36" s="82"/>
      <c r="AA36" s="8" t="s">
        <v>149</v>
      </c>
      <c r="AB36" s="8" t="s">
        <v>211</v>
      </c>
    </row>
    <row r="37" spans="1:28" ht="18.75" customHeight="1" x14ac:dyDescent="0.2">
      <c r="A37" s="53">
        <v>6</v>
      </c>
      <c r="B37" s="54">
        <v>2</v>
      </c>
      <c r="C37" s="29" t="s">
        <v>4</v>
      </c>
      <c r="D37" s="64" t="s">
        <v>87</v>
      </c>
      <c r="E37" s="28" t="s">
        <v>88</v>
      </c>
      <c r="F37" s="53" t="s">
        <v>12</v>
      </c>
      <c r="G37" s="28">
        <f ca="1">YEAR(TODAY())-2003-B37</f>
        <v>21</v>
      </c>
      <c r="H37" s="31" t="s">
        <v>4</v>
      </c>
      <c r="I37" s="28">
        <v>9</v>
      </c>
      <c r="J37" s="31" t="s">
        <v>6</v>
      </c>
      <c r="K37" s="28">
        <v>19</v>
      </c>
      <c r="L37" s="29" t="s">
        <v>8</v>
      </c>
      <c r="M37" s="203"/>
      <c r="N37" s="254"/>
      <c r="O37" s="251"/>
      <c r="P37" s="204"/>
      <c r="S37" s="58">
        <f t="shared" si="2"/>
        <v>3</v>
      </c>
      <c r="T37" s="58">
        <f t="shared" si="3"/>
        <v>2</v>
      </c>
      <c r="U37" s="57"/>
      <c r="V37" s="59">
        <v>6</v>
      </c>
      <c r="W37" s="73" t="str">
        <f t="shared" si="4"/>
        <v>中央</v>
      </c>
      <c r="X37" s="77" t="str">
        <f ca="1">IF(ISBLANK(D37),"",D37&amp;OFFSET(氏名５文字関数!$J$4,S37,T37)&amp;E37&amp;B37&amp;"年")</f>
        <v>△△△●●2年</v>
      </c>
      <c r="Y37" s="82"/>
      <c r="AA37" s="8" t="s">
        <v>150</v>
      </c>
      <c r="AB37" s="8" t="s">
        <v>212</v>
      </c>
    </row>
    <row r="38" spans="1:28" ht="18.75" customHeight="1" x14ac:dyDescent="0.2">
      <c r="A38" s="51">
        <v>7</v>
      </c>
      <c r="B38" s="54">
        <v>1</v>
      </c>
      <c r="C38" s="29" t="s">
        <v>4</v>
      </c>
      <c r="D38" s="64" t="s">
        <v>104</v>
      </c>
      <c r="E38" s="28" t="s">
        <v>105</v>
      </c>
      <c r="F38" s="53" t="s">
        <v>12</v>
      </c>
      <c r="G38" s="28">
        <f ca="1">YEAR(TODAY())-2003-B38</f>
        <v>22</v>
      </c>
      <c r="H38" s="31" t="s">
        <v>4</v>
      </c>
      <c r="I38" s="28">
        <v>5</v>
      </c>
      <c r="J38" s="31" t="s">
        <v>6</v>
      </c>
      <c r="K38" s="28">
        <v>25</v>
      </c>
      <c r="L38" s="31" t="s">
        <v>8</v>
      </c>
      <c r="M38" s="203"/>
      <c r="N38" s="254"/>
      <c r="O38" s="251" t="s">
        <v>240</v>
      </c>
      <c r="P38" s="204"/>
      <c r="S38" s="58">
        <f t="shared" si="2"/>
        <v>2</v>
      </c>
      <c r="T38" s="58">
        <f t="shared" si="3"/>
        <v>1</v>
      </c>
      <c r="U38" s="57"/>
      <c r="V38" s="59">
        <v>7</v>
      </c>
      <c r="W38" s="73" t="str">
        <f t="shared" si="4"/>
        <v>中央</v>
      </c>
      <c r="X38" s="77" t="str">
        <f ca="1">IF(ISBLANK(D38),"",D38&amp;OFFSET(氏名５文字関数!$J$4,S38,T38)&amp;E38&amp;B38&amp;"年")</f>
        <v>■■　　◎1年</v>
      </c>
      <c r="Y38" s="82"/>
      <c r="AA38" s="8" t="s">
        <v>151</v>
      </c>
      <c r="AB38" s="8" t="s">
        <v>213</v>
      </c>
    </row>
    <row r="39" spans="1:28" ht="18.75" customHeight="1" x14ac:dyDescent="0.2">
      <c r="A39" s="53">
        <v>8</v>
      </c>
      <c r="B39" s="54">
        <v>1</v>
      </c>
      <c r="C39" s="29" t="s">
        <v>4</v>
      </c>
      <c r="D39" s="64" t="s">
        <v>81</v>
      </c>
      <c r="E39" s="28" t="s">
        <v>119</v>
      </c>
      <c r="F39" s="53" t="s">
        <v>12</v>
      </c>
      <c r="G39" s="28">
        <f ca="1">YEAR(TODAY())-2002-B39</f>
        <v>23</v>
      </c>
      <c r="H39" s="31" t="s">
        <v>4</v>
      </c>
      <c r="I39" s="28">
        <v>3</v>
      </c>
      <c r="J39" s="31" t="s">
        <v>6</v>
      </c>
      <c r="K39" s="28">
        <v>19</v>
      </c>
      <c r="L39" s="31" t="s">
        <v>8</v>
      </c>
      <c r="M39" s="203"/>
      <c r="N39" s="254"/>
      <c r="O39" s="251" t="s">
        <v>239</v>
      </c>
      <c r="P39" s="204"/>
      <c r="S39" s="58">
        <f t="shared" si="2"/>
        <v>1</v>
      </c>
      <c r="T39" s="58">
        <f t="shared" si="3"/>
        <v>1</v>
      </c>
      <c r="U39" s="57"/>
      <c r="V39" s="59">
        <v>8</v>
      </c>
      <c r="W39" s="73" t="str">
        <f t="shared" si="4"/>
        <v>中央</v>
      </c>
      <c r="X39" s="77" t="str">
        <f ca="1">IF(ISBLANK(D39),"",D39&amp;OFFSET(氏名５文字関数!$J$4,S39,T39)&amp;E39&amp;B39&amp;"年")</f>
        <v>△　　　□1年</v>
      </c>
      <c r="Y39" s="82"/>
      <c r="AA39" s="8" t="s">
        <v>152</v>
      </c>
      <c r="AB39" s="8" t="s">
        <v>214</v>
      </c>
    </row>
    <row r="40" spans="1:28" ht="18.75" customHeight="1" x14ac:dyDescent="0.2">
      <c r="A40" s="51">
        <v>9</v>
      </c>
      <c r="B40" s="54">
        <v>3</v>
      </c>
      <c r="C40" s="29" t="s">
        <v>4</v>
      </c>
      <c r="D40" s="64" t="s">
        <v>106</v>
      </c>
      <c r="E40" s="28" t="s">
        <v>107</v>
      </c>
      <c r="F40" s="53" t="s">
        <v>12</v>
      </c>
      <c r="G40" s="28">
        <f ca="1">YEAR(TODAY())-2003-B40</f>
        <v>20</v>
      </c>
      <c r="H40" s="31" t="s">
        <v>4</v>
      </c>
      <c r="I40" s="28">
        <v>6</v>
      </c>
      <c r="J40" s="31" t="s">
        <v>6</v>
      </c>
      <c r="K40" s="28">
        <v>9</v>
      </c>
      <c r="L40" s="29" t="s">
        <v>8</v>
      </c>
      <c r="M40" s="203"/>
      <c r="N40" s="254"/>
      <c r="O40" s="251"/>
      <c r="P40" s="204"/>
      <c r="S40" s="58">
        <f t="shared" si="2"/>
        <v>1</v>
      </c>
      <c r="T40" s="58">
        <f t="shared" si="3"/>
        <v>2</v>
      </c>
      <c r="U40" s="57"/>
      <c r="V40" s="59">
        <v>9</v>
      </c>
      <c r="W40" s="73" t="str">
        <f t="shared" si="4"/>
        <v>中央</v>
      </c>
      <c r="X40" s="77" t="str">
        <f ca="1">IF(ISBLANK(D40),"",D40&amp;OFFSET(氏名５文字関数!$J$4,S40,T40)&amp;E40&amp;B40&amp;"年")</f>
        <v>●　　▲▲3年</v>
      </c>
      <c r="Y40" s="82"/>
      <c r="AA40" s="8" t="s">
        <v>153</v>
      </c>
      <c r="AB40" s="8" t="s">
        <v>215</v>
      </c>
    </row>
    <row r="41" spans="1:28" ht="18.75" customHeight="1" x14ac:dyDescent="0.2">
      <c r="A41" s="27">
        <v>10</v>
      </c>
      <c r="B41" s="46"/>
      <c r="C41" s="47" t="s">
        <v>4</v>
      </c>
      <c r="D41" s="67"/>
      <c r="E41" s="69"/>
      <c r="F41" s="70" t="s">
        <v>12</v>
      </c>
      <c r="G41" s="69"/>
      <c r="H41" s="71" t="s">
        <v>4</v>
      </c>
      <c r="I41" s="69"/>
      <c r="J41" s="71" t="s">
        <v>6</v>
      </c>
      <c r="K41" s="69"/>
      <c r="L41" s="47" t="s">
        <v>8</v>
      </c>
      <c r="M41" s="203"/>
      <c r="N41" s="254"/>
      <c r="O41" s="251"/>
      <c r="P41" s="204"/>
      <c r="S41" s="58" t="str">
        <f t="shared" si="2"/>
        <v/>
      </c>
      <c r="T41" s="58" t="str">
        <f t="shared" si="3"/>
        <v/>
      </c>
      <c r="U41" s="57"/>
      <c r="V41" s="68">
        <v>10</v>
      </c>
      <c r="W41" s="74" t="str">
        <f t="shared" si="4"/>
        <v/>
      </c>
      <c r="X41" s="78" t="str">
        <f ca="1">IF(ISBLANK(D41),"",D41&amp;OFFSET(氏名５文字関数!$J$4,S41,T41)&amp;E41&amp;B41&amp;"年")</f>
        <v/>
      </c>
      <c r="Y41" s="82"/>
      <c r="AA41" s="8" t="s">
        <v>77</v>
      </c>
      <c r="AB41" s="8" t="s">
        <v>216</v>
      </c>
    </row>
    <row r="42" spans="1:28" ht="18.75" customHeight="1" x14ac:dyDescent="0.2">
      <c r="A42" s="27">
        <v>11</v>
      </c>
      <c r="B42" s="46"/>
      <c r="C42" s="47" t="s">
        <v>4</v>
      </c>
      <c r="D42" s="67"/>
      <c r="E42" s="69"/>
      <c r="F42" s="70" t="s">
        <v>12</v>
      </c>
      <c r="G42" s="69"/>
      <c r="H42" s="71" t="s">
        <v>4</v>
      </c>
      <c r="I42" s="69"/>
      <c r="J42" s="71" t="s">
        <v>6</v>
      </c>
      <c r="K42" s="69"/>
      <c r="L42" s="47" t="s">
        <v>8</v>
      </c>
      <c r="M42" s="203"/>
      <c r="N42" s="254"/>
      <c r="O42" s="251"/>
      <c r="P42" s="204"/>
      <c r="S42" s="58" t="str">
        <f t="shared" ref="S42:T53" si="5">IF(D42="","",LEN(D42))</f>
        <v/>
      </c>
      <c r="T42" s="58" t="str">
        <f t="shared" si="5"/>
        <v/>
      </c>
      <c r="U42" s="57"/>
      <c r="V42" s="68">
        <v>11</v>
      </c>
      <c r="W42" s="74" t="str">
        <f t="shared" si="4"/>
        <v/>
      </c>
      <c r="X42" s="78" t="str">
        <f ca="1">IF(ISBLANK(D42),"",D42&amp;OFFSET(氏名５文字関数!$J$4,S42,T42)&amp;E42&amp;B42&amp;"年")</f>
        <v/>
      </c>
      <c r="Y42" s="82"/>
      <c r="AA42" s="8" t="s">
        <v>154</v>
      </c>
      <c r="AB42" s="8" t="s">
        <v>217</v>
      </c>
    </row>
    <row r="43" spans="1:28" ht="18.75" customHeight="1" x14ac:dyDescent="0.2">
      <c r="A43" s="27">
        <v>12</v>
      </c>
      <c r="B43" s="46"/>
      <c r="C43" s="47" t="s">
        <v>4</v>
      </c>
      <c r="D43" s="67"/>
      <c r="E43" s="69"/>
      <c r="F43" s="70" t="s">
        <v>12</v>
      </c>
      <c r="G43" s="69"/>
      <c r="H43" s="71" t="s">
        <v>4</v>
      </c>
      <c r="I43" s="69"/>
      <c r="J43" s="71" t="s">
        <v>6</v>
      </c>
      <c r="K43" s="69"/>
      <c r="L43" s="47" t="s">
        <v>8</v>
      </c>
      <c r="M43" s="203"/>
      <c r="N43" s="254"/>
      <c r="O43" s="251"/>
      <c r="P43" s="204"/>
      <c r="S43" s="58" t="str">
        <f t="shared" si="5"/>
        <v/>
      </c>
      <c r="T43" s="58" t="str">
        <f t="shared" si="5"/>
        <v/>
      </c>
      <c r="U43" s="57"/>
      <c r="V43" s="68">
        <v>12</v>
      </c>
      <c r="W43" s="74" t="str">
        <f t="shared" si="4"/>
        <v/>
      </c>
      <c r="X43" s="78" t="str">
        <f ca="1">IF(ISBLANK(D43),"",D43&amp;OFFSET(氏名５文字関数!$J$4,S43,T43)&amp;E43&amp;B43&amp;"年")</f>
        <v/>
      </c>
      <c r="Y43" s="82"/>
      <c r="AA43" s="8" t="s">
        <v>155</v>
      </c>
      <c r="AB43" s="8" t="s">
        <v>218</v>
      </c>
    </row>
    <row r="44" spans="1:28" ht="18.75" customHeight="1" x14ac:dyDescent="0.2">
      <c r="A44" s="27">
        <v>13</v>
      </c>
      <c r="B44" s="46"/>
      <c r="C44" s="47" t="s">
        <v>4</v>
      </c>
      <c r="D44" s="67"/>
      <c r="E44" s="69"/>
      <c r="F44" s="70" t="s">
        <v>12</v>
      </c>
      <c r="G44" s="69"/>
      <c r="H44" s="71" t="s">
        <v>4</v>
      </c>
      <c r="I44" s="69"/>
      <c r="J44" s="71" t="s">
        <v>6</v>
      </c>
      <c r="K44" s="69"/>
      <c r="L44" s="47" t="s">
        <v>8</v>
      </c>
      <c r="M44" s="203"/>
      <c r="N44" s="254"/>
      <c r="O44" s="251"/>
      <c r="P44" s="204"/>
      <c r="S44" s="58" t="str">
        <f t="shared" si="5"/>
        <v/>
      </c>
      <c r="T44" s="58" t="str">
        <f t="shared" si="5"/>
        <v/>
      </c>
      <c r="U44" s="57"/>
      <c r="V44" s="68">
        <v>13</v>
      </c>
      <c r="W44" s="74" t="str">
        <f t="shared" si="4"/>
        <v/>
      </c>
      <c r="X44" s="78" t="str">
        <f ca="1">IF(ISBLANK(D44),"",D44&amp;OFFSET(氏名５文字関数!$J$4,S44,T44)&amp;E44&amp;B44&amp;"年")</f>
        <v/>
      </c>
      <c r="Y44" s="82"/>
      <c r="AA44" s="8" t="s">
        <v>156</v>
      </c>
      <c r="AB44" s="8" t="s">
        <v>156</v>
      </c>
    </row>
    <row r="45" spans="1:28" ht="18.75" customHeight="1" x14ac:dyDescent="0.2">
      <c r="A45" s="27">
        <v>14</v>
      </c>
      <c r="B45" s="46"/>
      <c r="C45" s="47" t="s">
        <v>4</v>
      </c>
      <c r="D45" s="67"/>
      <c r="E45" s="69"/>
      <c r="F45" s="70" t="s">
        <v>12</v>
      </c>
      <c r="G45" s="69"/>
      <c r="H45" s="71" t="s">
        <v>4</v>
      </c>
      <c r="I45" s="69"/>
      <c r="J45" s="71" t="s">
        <v>6</v>
      </c>
      <c r="K45" s="69"/>
      <c r="L45" s="47" t="s">
        <v>8</v>
      </c>
      <c r="M45" s="203"/>
      <c r="N45" s="254"/>
      <c r="O45" s="251"/>
      <c r="P45" s="204"/>
      <c r="S45" s="58" t="str">
        <f>IF(D45="","",LEN(D45))</f>
        <v/>
      </c>
      <c r="T45" s="58" t="str">
        <f>IF(E45="","",LEN(E45))</f>
        <v/>
      </c>
      <c r="U45" s="57"/>
      <c r="V45" s="68">
        <v>14</v>
      </c>
      <c r="W45" s="74" t="str">
        <f>IF(ISBLANK(B45),"",$N$7)</f>
        <v/>
      </c>
      <c r="X45" s="78" t="str">
        <f ca="1">IF(ISBLANK(D45),"",D45&amp;OFFSET(氏名５文字関数!$J$4,S45,T45)&amp;E45&amp;B45&amp;"年")</f>
        <v/>
      </c>
      <c r="Y45" s="82"/>
      <c r="AA45" s="8" t="s">
        <v>157</v>
      </c>
      <c r="AB45" s="8" t="s">
        <v>219</v>
      </c>
    </row>
    <row r="46" spans="1:28" ht="18.75" customHeight="1" thickBot="1" x14ac:dyDescent="0.25">
      <c r="A46" s="33">
        <v>15</v>
      </c>
      <c r="B46" s="42"/>
      <c r="C46" s="35" t="s">
        <v>4</v>
      </c>
      <c r="D46" s="65"/>
      <c r="E46" s="34"/>
      <c r="F46" s="55" t="s">
        <v>12</v>
      </c>
      <c r="G46" s="34"/>
      <c r="H46" s="37" t="s">
        <v>4</v>
      </c>
      <c r="I46" s="34"/>
      <c r="J46" s="37" t="s">
        <v>6</v>
      </c>
      <c r="K46" s="34"/>
      <c r="L46" s="35" t="s">
        <v>8</v>
      </c>
      <c r="M46" s="205"/>
      <c r="N46" s="253"/>
      <c r="O46" s="250"/>
      <c r="P46" s="206"/>
      <c r="S46" s="58" t="str">
        <f t="shared" si="5"/>
        <v/>
      </c>
      <c r="T46" s="58" t="str">
        <f t="shared" si="5"/>
        <v/>
      </c>
      <c r="U46" s="57"/>
      <c r="V46" s="60">
        <v>15</v>
      </c>
      <c r="W46" s="75" t="str">
        <f t="shared" si="4"/>
        <v/>
      </c>
      <c r="X46" s="79" t="str">
        <f ca="1">IF(ISBLANK(D46),"",D46&amp;OFFSET(氏名５文字関数!$J$4,S46,T46)&amp;E46&amp;B46&amp;"年")</f>
        <v/>
      </c>
      <c r="Y46" s="82"/>
      <c r="AA46" s="8" t="s">
        <v>158</v>
      </c>
      <c r="AB46" s="8" t="s">
        <v>220</v>
      </c>
    </row>
    <row r="47" spans="1:28" ht="18.75" customHeight="1" x14ac:dyDescent="0.2">
      <c r="A47" s="267" t="s">
        <v>11</v>
      </c>
      <c r="B47" s="40">
        <v>2</v>
      </c>
      <c r="C47" s="20" t="s">
        <v>4</v>
      </c>
      <c r="D47" s="63" t="s">
        <v>27</v>
      </c>
      <c r="E47" s="41" t="s">
        <v>78</v>
      </c>
      <c r="F47" s="24" t="s">
        <v>12</v>
      </c>
      <c r="G47" s="23">
        <f ca="1">YEAR(TODAY())-2003-B47</f>
        <v>21</v>
      </c>
      <c r="H47" s="24" t="s">
        <v>4</v>
      </c>
      <c r="I47" s="23">
        <v>11</v>
      </c>
      <c r="J47" s="24" t="s">
        <v>6</v>
      </c>
      <c r="K47" s="23">
        <v>19</v>
      </c>
      <c r="L47" s="20" t="s">
        <v>8</v>
      </c>
      <c r="M47" s="240" t="s">
        <v>97</v>
      </c>
      <c r="N47" s="255"/>
      <c r="O47" s="252"/>
      <c r="P47" s="241"/>
      <c r="S47" s="58">
        <f t="shared" si="5"/>
        <v>3</v>
      </c>
      <c r="T47" s="58">
        <f t="shared" si="5"/>
        <v>1</v>
      </c>
      <c r="U47" s="57"/>
      <c r="V47" s="61"/>
      <c r="W47" s="76" t="str">
        <f t="shared" si="4"/>
        <v>中央</v>
      </c>
      <c r="X47" s="80" t="str">
        <f ca="1">IF(ISBLANK(D47),"",D47&amp;OFFSET(氏名５文字関数!$J$4,S47,T47)&amp;E47&amp;B47&amp;"年")</f>
        <v>▼▼▼　○2年</v>
      </c>
      <c r="Y47" s="82"/>
      <c r="AA47" s="8" t="s">
        <v>159</v>
      </c>
      <c r="AB47" s="8" t="s">
        <v>159</v>
      </c>
    </row>
    <row r="48" spans="1:28" ht="18.75" customHeight="1" x14ac:dyDescent="0.2">
      <c r="A48" s="268"/>
      <c r="B48" s="44">
        <v>3</v>
      </c>
      <c r="C48" s="25" t="s">
        <v>4</v>
      </c>
      <c r="D48" s="66" t="s">
        <v>28</v>
      </c>
      <c r="E48" s="45" t="s">
        <v>22</v>
      </c>
      <c r="F48" s="22" t="s">
        <v>12</v>
      </c>
      <c r="G48" s="19">
        <f ca="1">YEAR(TODAY())-2003-B48</f>
        <v>20</v>
      </c>
      <c r="H48" s="22" t="s">
        <v>4</v>
      </c>
      <c r="I48" s="19">
        <v>4</v>
      </c>
      <c r="J48" s="22" t="s">
        <v>6</v>
      </c>
      <c r="K48" s="19">
        <v>4</v>
      </c>
      <c r="L48" s="25" t="s">
        <v>8</v>
      </c>
      <c r="M48" s="203" t="s">
        <v>109</v>
      </c>
      <c r="N48" s="254"/>
      <c r="O48" s="251"/>
      <c r="P48" s="204"/>
      <c r="S48" s="58">
        <f t="shared" si="5"/>
        <v>2</v>
      </c>
      <c r="T48" s="58">
        <f t="shared" si="5"/>
        <v>3</v>
      </c>
      <c r="U48" s="57"/>
      <c r="V48" s="59"/>
      <c r="W48" s="73" t="str">
        <f t="shared" si="4"/>
        <v>中央</v>
      </c>
      <c r="X48" s="77" t="str">
        <f ca="1">IF(ISBLANK(D48),"",D48&amp;OFFSET(氏名５文字関数!$J$4,S48,T48)&amp;E48&amp;B48&amp;"年")</f>
        <v>松山小太郎3年</v>
      </c>
      <c r="Y48" s="82"/>
      <c r="AA48" s="8" t="s">
        <v>160</v>
      </c>
      <c r="AB48" s="8" t="s">
        <v>160</v>
      </c>
    </row>
    <row r="49" spans="1:28" ht="18.75" customHeight="1" x14ac:dyDescent="0.2">
      <c r="A49" s="268"/>
      <c r="B49" s="54"/>
      <c r="C49" s="29" t="s">
        <v>4</v>
      </c>
      <c r="D49" s="64"/>
      <c r="E49" s="56"/>
      <c r="F49" s="31" t="s">
        <v>12</v>
      </c>
      <c r="G49" s="28"/>
      <c r="H49" s="31" t="s">
        <v>4</v>
      </c>
      <c r="I49" s="28"/>
      <c r="J49" s="31" t="s">
        <v>5</v>
      </c>
      <c r="K49" s="28"/>
      <c r="L49" s="29" t="s">
        <v>7</v>
      </c>
      <c r="M49" s="203"/>
      <c r="N49" s="254"/>
      <c r="O49" s="251"/>
      <c r="P49" s="204"/>
      <c r="S49" s="58" t="str">
        <f t="shared" si="5"/>
        <v/>
      </c>
      <c r="T49" s="58" t="str">
        <f t="shared" si="5"/>
        <v/>
      </c>
      <c r="U49" s="57"/>
      <c r="V49" s="59"/>
      <c r="W49" s="73" t="str">
        <f t="shared" si="4"/>
        <v/>
      </c>
      <c r="X49" s="77" t="str">
        <f ca="1">IF(ISBLANK(D49),"",D49&amp;OFFSET(氏名５文字関数!$J$4,S49,T49)&amp;E49&amp;B49&amp;"年")</f>
        <v/>
      </c>
      <c r="Y49" s="82"/>
      <c r="AA49" s="8" t="s">
        <v>161</v>
      </c>
      <c r="AB49" s="8" t="s">
        <v>221</v>
      </c>
    </row>
    <row r="50" spans="1:28" ht="18.75" customHeight="1" x14ac:dyDescent="0.2">
      <c r="A50" s="268"/>
      <c r="B50" s="54"/>
      <c r="C50" s="29" t="s">
        <v>4</v>
      </c>
      <c r="D50" s="64"/>
      <c r="E50" s="56"/>
      <c r="F50" s="31" t="s">
        <v>12</v>
      </c>
      <c r="G50" s="28"/>
      <c r="H50" s="31" t="s">
        <v>4</v>
      </c>
      <c r="I50" s="28"/>
      <c r="J50" s="31" t="s">
        <v>5</v>
      </c>
      <c r="K50" s="28"/>
      <c r="L50" s="29" t="s">
        <v>7</v>
      </c>
      <c r="M50" s="203"/>
      <c r="N50" s="254"/>
      <c r="O50" s="251"/>
      <c r="P50" s="204"/>
      <c r="S50" s="58" t="str">
        <f t="shared" si="5"/>
        <v/>
      </c>
      <c r="T50" s="58" t="str">
        <f t="shared" si="5"/>
        <v/>
      </c>
      <c r="U50" s="57"/>
      <c r="V50" s="59"/>
      <c r="W50" s="73" t="str">
        <f t="shared" si="4"/>
        <v/>
      </c>
      <c r="X50" s="77" t="str">
        <f ca="1">IF(ISBLANK(D50),"",D50&amp;OFFSET(氏名５文字関数!$J$4,S50,T50)&amp;E50&amp;B50&amp;"年")</f>
        <v/>
      </c>
      <c r="Y50" s="82"/>
      <c r="AA50" s="8" t="s">
        <v>162</v>
      </c>
      <c r="AB50" s="8" t="s">
        <v>162</v>
      </c>
    </row>
    <row r="51" spans="1:28" ht="18.75" customHeight="1" x14ac:dyDescent="0.2">
      <c r="A51" s="268"/>
      <c r="B51" s="54"/>
      <c r="C51" s="29" t="s">
        <v>4</v>
      </c>
      <c r="D51" s="64"/>
      <c r="E51" s="56"/>
      <c r="F51" s="31" t="s">
        <v>12</v>
      </c>
      <c r="G51" s="28"/>
      <c r="H51" s="31" t="s">
        <v>4</v>
      </c>
      <c r="I51" s="28"/>
      <c r="J51" s="31" t="s">
        <v>5</v>
      </c>
      <c r="K51" s="28"/>
      <c r="L51" s="29" t="s">
        <v>7</v>
      </c>
      <c r="M51" s="203"/>
      <c r="N51" s="254"/>
      <c r="O51" s="251"/>
      <c r="P51" s="204"/>
      <c r="S51" s="58" t="str">
        <f t="shared" si="5"/>
        <v/>
      </c>
      <c r="T51" s="58" t="str">
        <f t="shared" si="5"/>
        <v/>
      </c>
      <c r="U51" s="57"/>
      <c r="V51" s="59"/>
      <c r="W51" s="73" t="str">
        <f t="shared" si="4"/>
        <v/>
      </c>
      <c r="X51" s="77" t="str">
        <f ca="1">IF(ISBLANK(D51),"",D51&amp;OFFSET(氏名５文字関数!$J$4,S51,T51)&amp;E51&amp;B51&amp;"年")</f>
        <v/>
      </c>
      <c r="Y51" s="82"/>
      <c r="AA51" s="8" t="s">
        <v>163</v>
      </c>
      <c r="AB51" s="8" t="s">
        <v>222</v>
      </c>
    </row>
    <row r="52" spans="1:28" ht="18.75" customHeight="1" x14ac:dyDescent="0.2">
      <c r="A52" s="268"/>
      <c r="B52" s="54"/>
      <c r="C52" s="29" t="s">
        <v>4</v>
      </c>
      <c r="D52" s="64"/>
      <c r="E52" s="56"/>
      <c r="F52" s="31" t="s">
        <v>12</v>
      </c>
      <c r="G52" s="28"/>
      <c r="H52" s="31" t="s">
        <v>4</v>
      </c>
      <c r="I52" s="28"/>
      <c r="J52" s="31" t="s">
        <v>5</v>
      </c>
      <c r="K52" s="28"/>
      <c r="L52" s="29" t="s">
        <v>7</v>
      </c>
      <c r="M52" s="203"/>
      <c r="N52" s="254"/>
      <c r="O52" s="251"/>
      <c r="P52" s="204"/>
      <c r="S52" s="58" t="str">
        <f t="shared" si="5"/>
        <v/>
      </c>
      <c r="T52" s="58" t="str">
        <f t="shared" si="5"/>
        <v/>
      </c>
      <c r="U52" s="57"/>
      <c r="V52" s="59"/>
      <c r="W52" s="73" t="str">
        <f t="shared" si="4"/>
        <v/>
      </c>
      <c r="X52" s="77" t="str">
        <f ca="1">IF(ISBLANK(D52),"",D52&amp;OFFSET(氏名５文字関数!$J$4,S52,T52)&amp;E52&amp;B52&amp;"年")</f>
        <v/>
      </c>
      <c r="Y52" s="82"/>
      <c r="AA52" s="8" t="s">
        <v>164</v>
      </c>
      <c r="AB52" s="8" t="s">
        <v>223</v>
      </c>
    </row>
    <row r="53" spans="1:28" ht="18.75" customHeight="1" thickBot="1" x14ac:dyDescent="0.25">
      <c r="A53" s="269"/>
      <c r="B53" s="42"/>
      <c r="C53" s="35" t="s">
        <v>4</v>
      </c>
      <c r="D53" s="65"/>
      <c r="E53" s="43"/>
      <c r="F53" s="37" t="s">
        <v>12</v>
      </c>
      <c r="G53" s="34"/>
      <c r="H53" s="37" t="s">
        <v>4</v>
      </c>
      <c r="I53" s="34"/>
      <c r="J53" s="37" t="s">
        <v>5</v>
      </c>
      <c r="K53" s="34"/>
      <c r="L53" s="35" t="s">
        <v>7</v>
      </c>
      <c r="M53" s="205"/>
      <c r="N53" s="253"/>
      <c r="O53" s="250"/>
      <c r="P53" s="206"/>
      <c r="S53" s="58" t="str">
        <f t="shared" si="5"/>
        <v/>
      </c>
      <c r="T53" s="58" t="str">
        <f t="shared" si="5"/>
        <v/>
      </c>
      <c r="U53" s="57"/>
      <c r="V53" s="60"/>
      <c r="W53" s="75" t="str">
        <f t="shared" si="4"/>
        <v/>
      </c>
      <c r="X53" s="79" t="str">
        <f ca="1">IF(ISBLANK(D53),"",D53&amp;OFFSET(氏名５文字関数!$J$4,S53,T53)&amp;E53&amp;B53&amp;"年")</f>
        <v/>
      </c>
      <c r="Y53" s="82"/>
      <c r="AA53" s="8" t="s">
        <v>165</v>
      </c>
      <c r="AB53" s="8" t="s">
        <v>165</v>
      </c>
    </row>
    <row r="54" spans="1:28" ht="4.5" customHeight="1" x14ac:dyDescent="0.2">
      <c r="AA54" s="8" t="s">
        <v>166</v>
      </c>
      <c r="AB54" s="8" t="s">
        <v>224</v>
      </c>
    </row>
    <row r="55" spans="1:28" x14ac:dyDescent="0.2">
      <c r="AA55" s="8" t="s">
        <v>167</v>
      </c>
      <c r="AB55" s="8" t="s">
        <v>225</v>
      </c>
    </row>
    <row r="56" spans="1:28" x14ac:dyDescent="0.2">
      <c r="AA56" s="8" t="s">
        <v>168</v>
      </c>
      <c r="AB56" s="8" t="s">
        <v>168</v>
      </c>
    </row>
    <row r="57" spans="1:28" x14ac:dyDescent="0.2">
      <c r="AA57" s="8" t="s">
        <v>12</v>
      </c>
      <c r="AB57" s="8" t="s">
        <v>226</v>
      </c>
    </row>
    <row r="58" spans="1:28" x14ac:dyDescent="0.2">
      <c r="AA58" s="8" t="s">
        <v>169</v>
      </c>
      <c r="AB58" s="8" t="s">
        <v>241</v>
      </c>
    </row>
    <row r="59" spans="1:28" x14ac:dyDescent="0.2">
      <c r="AA59" s="8" t="s">
        <v>170</v>
      </c>
      <c r="AB59" s="8" t="s">
        <v>170</v>
      </c>
    </row>
    <row r="60" spans="1:28" x14ac:dyDescent="0.2">
      <c r="AA60" s="8" t="s">
        <v>171</v>
      </c>
      <c r="AB60" s="8" t="s">
        <v>227</v>
      </c>
    </row>
    <row r="61" spans="1:28" x14ac:dyDescent="0.2">
      <c r="AA61" s="8" t="s">
        <v>172</v>
      </c>
      <c r="AB61" s="8" t="s">
        <v>172</v>
      </c>
    </row>
    <row r="62" spans="1:28" x14ac:dyDescent="0.2">
      <c r="AA62" s="8" t="s">
        <v>173</v>
      </c>
      <c r="AB62" s="8" t="s">
        <v>173</v>
      </c>
    </row>
    <row r="63" spans="1:28" x14ac:dyDescent="0.2">
      <c r="AA63" s="8" t="s">
        <v>174</v>
      </c>
      <c r="AB63" s="8" t="s">
        <v>228</v>
      </c>
    </row>
    <row r="64" spans="1:28" x14ac:dyDescent="0.2">
      <c r="AA64" s="8" t="s">
        <v>175</v>
      </c>
      <c r="AB64" s="8" t="s">
        <v>229</v>
      </c>
    </row>
    <row r="65" spans="27:28" x14ac:dyDescent="0.2">
      <c r="AA65" s="8" t="s">
        <v>176</v>
      </c>
      <c r="AB65" s="8" t="s">
        <v>230</v>
      </c>
    </row>
    <row r="66" spans="27:28" x14ac:dyDescent="0.2">
      <c r="AA66" s="8" t="s">
        <v>177</v>
      </c>
      <c r="AB66" s="8" t="s">
        <v>177</v>
      </c>
    </row>
    <row r="67" spans="27:28" x14ac:dyDescent="0.2">
      <c r="AA67" s="8" t="s">
        <v>178</v>
      </c>
      <c r="AB67" s="8" t="s">
        <v>178</v>
      </c>
    </row>
    <row r="68" spans="27:28" x14ac:dyDescent="0.2">
      <c r="AA68" s="8" t="s">
        <v>179</v>
      </c>
      <c r="AB68" s="8" t="s">
        <v>179</v>
      </c>
    </row>
    <row r="69" spans="27:28" x14ac:dyDescent="0.2">
      <c r="AA69" s="8" t="s">
        <v>180</v>
      </c>
      <c r="AB69" s="8" t="s">
        <v>180</v>
      </c>
    </row>
    <row r="70" spans="27:28" x14ac:dyDescent="0.2">
      <c r="AA70" s="8" t="s">
        <v>181</v>
      </c>
      <c r="AB70" s="8" t="s">
        <v>231</v>
      </c>
    </row>
    <row r="71" spans="27:28" x14ac:dyDescent="0.2">
      <c r="AA71" s="8" t="s">
        <v>182</v>
      </c>
      <c r="AB71" s="8" t="s">
        <v>232</v>
      </c>
    </row>
    <row r="72" spans="27:28" x14ac:dyDescent="0.2">
      <c r="AA72" s="8" t="s">
        <v>183</v>
      </c>
      <c r="AB72" s="8" t="s">
        <v>233</v>
      </c>
    </row>
    <row r="73" spans="27:28" x14ac:dyDescent="0.2">
      <c r="AA73" s="8" t="s">
        <v>184</v>
      </c>
      <c r="AB73" s="8" t="s">
        <v>184</v>
      </c>
    </row>
    <row r="74" spans="27:28" x14ac:dyDescent="0.2">
      <c r="AA74" s="8" t="s">
        <v>185</v>
      </c>
      <c r="AB74" s="8" t="s">
        <v>185</v>
      </c>
    </row>
    <row r="75" spans="27:28" x14ac:dyDescent="0.2">
      <c r="AA75" s="8" t="s">
        <v>186</v>
      </c>
      <c r="AB75" s="8" t="s">
        <v>234</v>
      </c>
    </row>
    <row r="76" spans="27:28" x14ac:dyDescent="0.2">
      <c r="AA76" s="8" t="s">
        <v>187</v>
      </c>
      <c r="AB76" s="8" t="s">
        <v>187</v>
      </c>
    </row>
    <row r="77" spans="27:28" x14ac:dyDescent="0.2">
      <c r="AA77" s="8" t="s">
        <v>188</v>
      </c>
      <c r="AB77" s="8" t="s">
        <v>235</v>
      </c>
    </row>
    <row r="78" spans="27:28" x14ac:dyDescent="0.2">
      <c r="AA78" s="8" t="s">
        <v>189</v>
      </c>
      <c r="AB78" s="8" t="s">
        <v>236</v>
      </c>
    </row>
    <row r="79" spans="27:28" x14ac:dyDescent="0.2">
      <c r="AA79" s="8" t="s">
        <v>190</v>
      </c>
      <c r="AB79" s="8" t="s">
        <v>237</v>
      </c>
    </row>
  </sheetData>
  <sheetProtection formatCells="0" formatColumns="0" formatRows="0"/>
  <mergeCells count="85">
    <mergeCell ref="A47:A53"/>
    <mergeCell ref="M49:N49"/>
    <mergeCell ref="A17:D17"/>
    <mergeCell ref="F18:L18"/>
    <mergeCell ref="A25:A26"/>
    <mergeCell ref="A27:A28"/>
    <mergeCell ref="M39:N39"/>
    <mergeCell ref="A30:E30"/>
    <mergeCell ref="F31:L31"/>
    <mergeCell ref="M32:N32"/>
    <mergeCell ref="A19:A20"/>
    <mergeCell ref="A21:A22"/>
    <mergeCell ref="A23:A24"/>
    <mergeCell ref="M23:N23"/>
    <mergeCell ref="M24:N24"/>
    <mergeCell ref="M41:N41"/>
    <mergeCell ref="A1:O1"/>
    <mergeCell ref="K3:L3"/>
    <mergeCell ref="A5:B5"/>
    <mergeCell ref="B6:C6"/>
    <mergeCell ref="F6:L6"/>
    <mergeCell ref="D3:G3"/>
    <mergeCell ref="A3:C3"/>
    <mergeCell ref="M18:N18"/>
    <mergeCell ref="O18:P18"/>
    <mergeCell ref="M19:N19"/>
    <mergeCell ref="M20:N20"/>
    <mergeCell ref="M21:N21"/>
    <mergeCell ref="O19:P19"/>
    <mergeCell ref="O20:P20"/>
    <mergeCell ref="O21:P21"/>
    <mergeCell ref="O22:P22"/>
    <mergeCell ref="M31:N31"/>
    <mergeCell ref="O31:P31"/>
    <mergeCell ref="M25:N25"/>
    <mergeCell ref="M26:N26"/>
    <mergeCell ref="M27:N27"/>
    <mergeCell ref="M28:N28"/>
    <mergeCell ref="O25:P25"/>
    <mergeCell ref="O26:P26"/>
    <mergeCell ref="O23:P23"/>
    <mergeCell ref="O24:P24"/>
    <mergeCell ref="M22:N22"/>
    <mergeCell ref="M45:N45"/>
    <mergeCell ref="M50:N50"/>
    <mergeCell ref="M48:N48"/>
    <mergeCell ref="O27:P27"/>
    <mergeCell ref="O28:P28"/>
    <mergeCell ref="M40:N40"/>
    <mergeCell ref="O38:P38"/>
    <mergeCell ref="O39:P39"/>
    <mergeCell ref="O40:P40"/>
    <mergeCell ref="M33:N33"/>
    <mergeCell ref="M34:N34"/>
    <mergeCell ref="M35:N35"/>
    <mergeCell ref="O41:P41"/>
    <mergeCell ref="M36:N36"/>
    <mergeCell ref="M37:N37"/>
    <mergeCell ref="M38:N38"/>
    <mergeCell ref="M53:N53"/>
    <mergeCell ref="O32:P32"/>
    <mergeCell ref="O33:P33"/>
    <mergeCell ref="O34:P34"/>
    <mergeCell ref="O35:P35"/>
    <mergeCell ref="O36:P36"/>
    <mergeCell ref="O37:P37"/>
    <mergeCell ref="M42:N42"/>
    <mergeCell ref="O51:P51"/>
    <mergeCell ref="O52:P52"/>
    <mergeCell ref="M43:N43"/>
    <mergeCell ref="M44:N44"/>
    <mergeCell ref="M46:N46"/>
    <mergeCell ref="M47:N47"/>
    <mergeCell ref="M51:N51"/>
    <mergeCell ref="M52:N52"/>
    <mergeCell ref="O53:P53"/>
    <mergeCell ref="O42:P42"/>
    <mergeCell ref="O43:P43"/>
    <mergeCell ref="O44:P44"/>
    <mergeCell ref="O46:P46"/>
    <mergeCell ref="O47:P47"/>
    <mergeCell ref="O48:P48"/>
    <mergeCell ref="O45:P45"/>
    <mergeCell ref="O49:P49"/>
    <mergeCell ref="O50:P50"/>
  </mergeCells>
  <phoneticPr fontId="1"/>
  <dataValidations count="2">
    <dataValidation type="list" allowBlank="1" showInputMessage="1" showErrorMessage="1" sqref="N7" xr:uid="{00000000-0002-0000-0400-000000000000}">
      <formula1>$AA$7:$AA$80</formula1>
    </dataValidation>
    <dataValidation type="list" allowBlank="1" showInputMessage="1" showErrorMessage="1" sqref="D3:G3" xr:uid="{00000000-0002-0000-0400-000001000000}">
      <formula1>$AB$7:$AB$80</formula1>
    </dataValidation>
  </dataValidations>
  <printOptions horizontalCentered="1" verticalCentered="1"/>
  <pageMargins left="0.39370078740157483" right="0.19685039370078741" top="0.39370078740157483" bottom="0.39370078740157483" header="0" footer="0.51181102362204722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26"/>
  <sheetViews>
    <sheetView workbookViewId="0">
      <selection activeCell="I20" sqref="I20"/>
    </sheetView>
  </sheetViews>
  <sheetFormatPr defaultRowHeight="13.2" x14ac:dyDescent="0.2"/>
  <cols>
    <col min="1" max="1" width="9" style="1" customWidth="1"/>
    <col min="4" max="5" width="9" style="1" customWidth="1"/>
  </cols>
  <sheetData>
    <row r="2" spans="1:14" x14ac:dyDescent="0.2">
      <c r="J2" t="s">
        <v>29</v>
      </c>
    </row>
    <row r="3" spans="1:14" x14ac:dyDescent="0.2">
      <c r="A3" s="2" t="s">
        <v>30</v>
      </c>
      <c r="B3" s="3" t="s">
        <v>31</v>
      </c>
      <c r="C3" s="3" t="s">
        <v>32</v>
      </c>
      <c r="D3" s="4" t="s">
        <v>33</v>
      </c>
      <c r="E3" s="4" t="s">
        <v>34</v>
      </c>
      <c r="F3" s="3"/>
      <c r="J3" t="s">
        <v>35</v>
      </c>
    </row>
    <row r="4" spans="1:14" x14ac:dyDescent="0.2">
      <c r="A4" s="2">
        <v>1</v>
      </c>
      <c r="B4" s="3" t="s">
        <v>36</v>
      </c>
      <c r="C4" s="3" t="s">
        <v>37</v>
      </c>
      <c r="D4" s="4">
        <f>IF(B4="","",LEN(B4))</f>
        <v>2</v>
      </c>
      <c r="E4" s="4">
        <f t="shared" ref="E4:E26" si="0">IF(C4="","",LEN(C4))</f>
        <v>2</v>
      </c>
      <c r="F4" s="5" t="str">
        <f ca="1">IF(B4="","",B4&amp;OFFSET($J$4,D4,E4)&amp;C4)</f>
        <v>岩鬼　正美</v>
      </c>
      <c r="J4" s="2" t="s">
        <v>38</v>
      </c>
      <c r="K4" s="2">
        <v>1</v>
      </c>
      <c r="L4" s="2">
        <v>2</v>
      </c>
      <c r="M4" s="2">
        <v>3</v>
      </c>
      <c r="N4" s="2">
        <v>4</v>
      </c>
    </row>
    <row r="5" spans="1:14" x14ac:dyDescent="0.2">
      <c r="A5" s="2">
        <v>2</v>
      </c>
      <c r="B5" s="3" t="s">
        <v>39</v>
      </c>
      <c r="C5" s="3" t="s">
        <v>40</v>
      </c>
      <c r="D5" s="4">
        <f t="shared" ref="D5:D26" si="1">IF(B5="","",LEN(B5))</f>
        <v>2</v>
      </c>
      <c r="E5" s="4">
        <f t="shared" si="0"/>
        <v>2</v>
      </c>
      <c r="F5" s="5" t="str">
        <f t="shared" ref="F5:F26" ca="1" si="2">IF(B5="","",B5&amp;OFFSET($J$4,D5,E5)&amp;C5)</f>
        <v>殿馬　数人</v>
      </c>
      <c r="J5" s="2">
        <v>1</v>
      </c>
      <c r="K5" s="6" t="s">
        <v>41</v>
      </c>
      <c r="L5" s="6" t="s">
        <v>42</v>
      </c>
      <c r="M5" s="6" t="s">
        <v>43</v>
      </c>
      <c r="N5" s="6"/>
    </row>
    <row r="6" spans="1:14" x14ac:dyDescent="0.2">
      <c r="A6" s="2">
        <v>3</v>
      </c>
      <c r="B6" s="3" t="s">
        <v>44</v>
      </c>
      <c r="C6" s="3" t="s">
        <v>45</v>
      </c>
      <c r="D6" s="4">
        <f t="shared" si="1"/>
        <v>2</v>
      </c>
      <c r="E6" s="4">
        <f t="shared" si="0"/>
        <v>2</v>
      </c>
      <c r="F6" s="5" t="str">
        <f t="shared" ca="1" si="2"/>
        <v>山岡　鉄司</v>
      </c>
      <c r="J6" s="2">
        <v>2</v>
      </c>
      <c r="K6" s="6" t="s">
        <v>46</v>
      </c>
      <c r="L6" s="6" t="s">
        <v>47</v>
      </c>
      <c r="M6" s="6"/>
      <c r="N6" s="6"/>
    </row>
    <row r="7" spans="1:14" x14ac:dyDescent="0.2">
      <c r="A7" s="2">
        <v>4</v>
      </c>
      <c r="B7" s="3" t="s">
        <v>48</v>
      </c>
      <c r="C7" s="3" t="s">
        <v>49</v>
      </c>
      <c r="D7" s="4">
        <f t="shared" si="1"/>
        <v>3</v>
      </c>
      <c r="E7" s="4">
        <f t="shared" si="0"/>
        <v>1</v>
      </c>
      <c r="F7" s="5" t="str">
        <f t="shared" ca="1" si="2"/>
        <v>土井垣　将</v>
      </c>
      <c r="J7" s="2">
        <v>3</v>
      </c>
      <c r="K7" s="6" t="s">
        <v>43</v>
      </c>
      <c r="L7" s="6"/>
      <c r="M7" s="6"/>
      <c r="N7" s="6"/>
    </row>
    <row r="8" spans="1:14" x14ac:dyDescent="0.2">
      <c r="A8" s="2">
        <v>5</v>
      </c>
      <c r="B8" s="3" t="s">
        <v>50</v>
      </c>
      <c r="C8" s="3" t="s">
        <v>51</v>
      </c>
      <c r="D8" s="4">
        <f t="shared" si="1"/>
        <v>2</v>
      </c>
      <c r="E8" s="4">
        <f t="shared" si="0"/>
        <v>2</v>
      </c>
      <c r="F8" s="5" t="str">
        <f t="shared" ca="1" si="2"/>
        <v>山田　太郎</v>
      </c>
      <c r="J8" s="2">
        <v>4</v>
      </c>
      <c r="K8" s="6"/>
      <c r="L8" s="6"/>
      <c r="M8" s="6"/>
      <c r="N8" s="6"/>
    </row>
    <row r="9" spans="1:14" x14ac:dyDescent="0.2">
      <c r="A9" s="2">
        <v>6</v>
      </c>
      <c r="B9" s="3" t="s">
        <v>52</v>
      </c>
      <c r="C9" s="3" t="s">
        <v>53</v>
      </c>
      <c r="D9" s="4">
        <f t="shared" si="1"/>
        <v>2</v>
      </c>
      <c r="E9" s="4">
        <f t="shared" si="0"/>
        <v>2</v>
      </c>
      <c r="F9" s="5" t="str">
        <f t="shared" ca="1" si="2"/>
        <v>石毛　幸一</v>
      </c>
    </row>
    <row r="10" spans="1:14" x14ac:dyDescent="0.2">
      <c r="A10" s="2">
        <v>7</v>
      </c>
      <c r="B10" s="3" t="s">
        <v>54</v>
      </c>
      <c r="C10" s="3" t="s">
        <v>55</v>
      </c>
      <c r="D10" s="4">
        <f t="shared" si="1"/>
        <v>2</v>
      </c>
      <c r="E10" s="4">
        <f t="shared" si="0"/>
        <v>2</v>
      </c>
      <c r="F10" s="5" t="str">
        <f t="shared" ca="1" si="2"/>
        <v>沢田　京太</v>
      </c>
    </row>
    <row r="11" spans="1:14" x14ac:dyDescent="0.2">
      <c r="A11" s="2">
        <v>8</v>
      </c>
      <c r="B11" s="3" t="s">
        <v>56</v>
      </c>
      <c r="C11" s="3" t="s">
        <v>57</v>
      </c>
      <c r="D11" s="4">
        <f t="shared" si="1"/>
        <v>1</v>
      </c>
      <c r="E11" s="4">
        <f t="shared" si="0"/>
        <v>2</v>
      </c>
      <c r="F11" s="5" t="str">
        <f t="shared" ca="1" si="2"/>
        <v>北　　満男</v>
      </c>
    </row>
    <row r="12" spans="1:14" x14ac:dyDescent="0.2">
      <c r="A12" s="2">
        <v>9</v>
      </c>
      <c r="B12" s="3" t="s">
        <v>58</v>
      </c>
      <c r="C12" s="3" t="s">
        <v>59</v>
      </c>
      <c r="D12" s="4">
        <f t="shared" si="1"/>
        <v>2</v>
      </c>
      <c r="E12" s="4">
        <f t="shared" si="0"/>
        <v>1</v>
      </c>
      <c r="F12" s="5" t="str">
        <f t="shared" ca="1" si="2"/>
        <v>里中　　智</v>
      </c>
    </row>
    <row r="13" spans="1:14" x14ac:dyDescent="0.2">
      <c r="A13" s="2">
        <v>10</v>
      </c>
      <c r="B13" s="3" t="s">
        <v>60</v>
      </c>
      <c r="C13" s="3" t="s">
        <v>61</v>
      </c>
      <c r="D13" s="4">
        <f t="shared" si="1"/>
        <v>2</v>
      </c>
      <c r="E13" s="4">
        <f t="shared" si="0"/>
        <v>3</v>
      </c>
      <c r="F13" s="5" t="str">
        <f t="shared" ca="1" si="2"/>
        <v>微笑三太郎</v>
      </c>
    </row>
    <row r="14" spans="1:14" x14ac:dyDescent="0.2">
      <c r="A14" s="2">
        <v>11</v>
      </c>
      <c r="B14" s="3" t="s">
        <v>62</v>
      </c>
      <c r="C14" s="3" t="s">
        <v>63</v>
      </c>
      <c r="D14" s="4">
        <f t="shared" si="1"/>
        <v>1</v>
      </c>
      <c r="E14" s="4">
        <f t="shared" si="0"/>
        <v>2</v>
      </c>
      <c r="F14" s="5" t="str">
        <f t="shared" ca="1" si="2"/>
        <v>渚　　圭一</v>
      </c>
    </row>
    <row r="15" spans="1:14" x14ac:dyDescent="0.2">
      <c r="A15" s="2">
        <v>12</v>
      </c>
      <c r="B15" s="3" t="s">
        <v>64</v>
      </c>
      <c r="C15" s="3" t="s">
        <v>65</v>
      </c>
      <c r="D15" s="4">
        <f t="shared" si="1"/>
        <v>2</v>
      </c>
      <c r="E15" s="4">
        <f t="shared" si="0"/>
        <v>2</v>
      </c>
      <c r="F15" s="5" t="str">
        <f t="shared" ca="1" si="2"/>
        <v>高代　智秋</v>
      </c>
    </row>
    <row r="16" spans="1:14" x14ac:dyDescent="0.2">
      <c r="A16" s="2">
        <v>13</v>
      </c>
      <c r="B16" s="3" t="s">
        <v>66</v>
      </c>
      <c r="C16" s="3" t="s">
        <v>67</v>
      </c>
      <c r="D16" s="4">
        <f t="shared" si="1"/>
        <v>2</v>
      </c>
      <c r="E16" s="4">
        <f t="shared" si="0"/>
        <v>3</v>
      </c>
      <c r="F16" s="5" t="str">
        <f t="shared" ca="1" si="2"/>
        <v>上下左右太</v>
      </c>
    </row>
    <row r="17" spans="1:6" x14ac:dyDescent="0.2">
      <c r="A17" s="2">
        <v>14</v>
      </c>
      <c r="B17" s="3" t="s">
        <v>68</v>
      </c>
      <c r="C17" s="3" t="s">
        <v>69</v>
      </c>
      <c r="D17" s="4">
        <f t="shared" si="1"/>
        <v>1</v>
      </c>
      <c r="E17" s="4">
        <f t="shared" si="0"/>
        <v>3</v>
      </c>
      <c r="F17" s="5" t="str">
        <f t="shared" ca="1" si="2"/>
        <v>中　二美夫</v>
      </c>
    </row>
    <row r="18" spans="1:6" x14ac:dyDescent="0.2">
      <c r="A18" s="2">
        <v>15</v>
      </c>
      <c r="B18" s="3" t="s">
        <v>70</v>
      </c>
      <c r="C18" s="3" t="s">
        <v>71</v>
      </c>
      <c r="D18" s="4">
        <f t="shared" si="1"/>
        <v>3</v>
      </c>
      <c r="E18" s="4">
        <f t="shared" si="0"/>
        <v>2</v>
      </c>
      <c r="F18" s="5" t="str">
        <f t="shared" ca="1" si="2"/>
        <v>武蔵坊数馬</v>
      </c>
    </row>
    <row r="19" spans="1:6" x14ac:dyDescent="0.2">
      <c r="A19" s="2">
        <v>16</v>
      </c>
      <c r="B19" s="3" t="s">
        <v>72</v>
      </c>
      <c r="C19" s="3" t="s">
        <v>73</v>
      </c>
      <c r="D19" s="4">
        <f t="shared" si="1"/>
        <v>1</v>
      </c>
      <c r="E19" s="4">
        <f t="shared" si="0"/>
        <v>1</v>
      </c>
      <c r="F19" s="5" t="str">
        <f t="shared" ca="1" si="2"/>
        <v>隼　　　走</v>
      </c>
    </row>
    <row r="20" spans="1:6" x14ac:dyDescent="0.2">
      <c r="A20" s="2">
        <v>17</v>
      </c>
      <c r="B20" s="3" t="s">
        <v>74</v>
      </c>
      <c r="C20" s="3" t="s">
        <v>75</v>
      </c>
      <c r="D20" s="4">
        <f t="shared" si="1"/>
        <v>3</v>
      </c>
      <c r="E20" s="4">
        <f t="shared" si="0"/>
        <v>5</v>
      </c>
      <c r="F20" s="5" t="str">
        <f t="shared" ca="1" si="2"/>
        <v>ハリーフォアマン</v>
      </c>
    </row>
    <row r="21" spans="1:6" x14ac:dyDescent="0.2">
      <c r="A21" s="2">
        <v>18</v>
      </c>
      <c r="B21" s="7"/>
      <c r="C21" s="7"/>
      <c r="D21" s="2" t="str">
        <f t="shared" si="1"/>
        <v/>
      </c>
      <c r="E21" s="2" t="str">
        <f t="shared" si="0"/>
        <v/>
      </c>
      <c r="F21" s="5" t="str">
        <f t="shared" ca="1" si="2"/>
        <v/>
      </c>
    </row>
    <row r="22" spans="1:6" x14ac:dyDescent="0.2">
      <c r="A22" s="2">
        <v>19</v>
      </c>
      <c r="B22" s="7"/>
      <c r="C22" s="7"/>
      <c r="D22" s="2" t="str">
        <f t="shared" si="1"/>
        <v/>
      </c>
      <c r="E22" s="2" t="str">
        <f t="shared" si="0"/>
        <v/>
      </c>
      <c r="F22" s="5" t="str">
        <f t="shared" ca="1" si="2"/>
        <v/>
      </c>
    </row>
    <row r="23" spans="1:6" x14ac:dyDescent="0.2">
      <c r="A23" s="2">
        <v>20</v>
      </c>
      <c r="B23" s="7"/>
      <c r="C23" s="7"/>
      <c r="D23" s="2" t="str">
        <f t="shared" si="1"/>
        <v/>
      </c>
      <c r="E23" s="2" t="str">
        <f t="shared" si="0"/>
        <v/>
      </c>
      <c r="F23" s="5" t="str">
        <f t="shared" ca="1" si="2"/>
        <v/>
      </c>
    </row>
    <row r="24" spans="1:6" x14ac:dyDescent="0.2">
      <c r="A24" s="2">
        <v>21</v>
      </c>
      <c r="B24" s="7"/>
      <c r="C24" s="7"/>
      <c r="D24" s="2" t="str">
        <f t="shared" si="1"/>
        <v/>
      </c>
      <c r="E24" s="2" t="str">
        <f t="shared" si="0"/>
        <v/>
      </c>
      <c r="F24" s="5" t="str">
        <f t="shared" ca="1" si="2"/>
        <v/>
      </c>
    </row>
    <row r="25" spans="1:6" x14ac:dyDescent="0.2">
      <c r="A25" s="2">
        <v>22</v>
      </c>
      <c r="B25" s="7"/>
      <c r="C25" s="7"/>
      <c r="D25" s="2" t="str">
        <f t="shared" si="1"/>
        <v/>
      </c>
      <c r="E25" s="2" t="str">
        <f t="shared" si="0"/>
        <v/>
      </c>
      <c r="F25" s="5" t="str">
        <f t="shared" ca="1" si="2"/>
        <v/>
      </c>
    </row>
    <row r="26" spans="1:6" x14ac:dyDescent="0.2">
      <c r="A26" s="2">
        <v>23</v>
      </c>
      <c r="B26" s="7"/>
      <c r="C26" s="7"/>
      <c r="D26" s="2" t="str">
        <f t="shared" si="1"/>
        <v/>
      </c>
      <c r="E26" s="2" t="str">
        <f t="shared" si="0"/>
        <v/>
      </c>
      <c r="F26" s="5" t="str">
        <f t="shared" ca="1" si="2"/>
        <v/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１部申込書</vt:lpstr>
      <vt:lpstr>２部申込書</vt:lpstr>
      <vt:lpstr>３部申込書</vt:lpstr>
      <vt:lpstr>記入例</vt:lpstr>
      <vt:lpstr>見本</vt:lpstr>
      <vt:lpstr>氏名５文字関数</vt:lpstr>
      <vt:lpstr>'１部申込書'!Print_Area</vt:lpstr>
      <vt:lpstr>'２部申込書'!Print_Area</vt:lpstr>
      <vt:lpstr>'３部申込書'!Print_Area</vt:lpstr>
      <vt:lpstr>記入例!Print_Area</vt:lpstr>
      <vt:lpstr>見本!Print_Area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入田 圭司</dc:creator>
  <cp:lastModifiedBy>正木 良徳</cp:lastModifiedBy>
  <cp:lastPrinted>2020-03-24T02:40:17Z</cp:lastPrinted>
  <dcterms:created xsi:type="dcterms:W3CDTF">2006-03-29T23:58:44Z</dcterms:created>
  <dcterms:modified xsi:type="dcterms:W3CDTF">2026-01-26T01:36:48Z</dcterms:modified>
</cp:coreProperties>
</file>